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DALON, Sep 2026\"/>
    </mc:Choice>
  </mc:AlternateContent>
  <xr:revisionPtr revIDLastSave="0" documentId="13_ncr:1_{25396FB3-02D8-452E-892C-DA1FB8E71BFF}" xr6:coauthVersionLast="47" xr6:coauthVersionMax="47" xr10:uidLastSave="{00000000-0000-0000-0000-000000000000}"/>
  <bookViews>
    <workbookView xWindow="1800" yWindow="2085" windowWidth="27000" windowHeight="14115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 s="1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 s="1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 s="1"/>
  <c r="K315" i="3" a="1"/>
  <c r="K315" i="3" s="1"/>
  <c r="K316" i="3" a="1"/>
  <c r="K316" i="3" s="1"/>
  <c r="K317" i="3" a="1"/>
  <c r="K317" i="3" s="1"/>
  <c r="K318" i="3" a="1"/>
  <c r="K318" i="3" s="1"/>
  <c r="K319" i="3" a="1"/>
  <c r="K319" i="3" s="1"/>
  <c r="K320" i="3" a="1"/>
  <c r="K320" i="3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 s="1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 s="1"/>
  <c r="K341" i="3" a="1"/>
  <c r="K341" i="3" s="1"/>
  <c r="K342" i="3" a="1"/>
  <c r="K342" i="3" s="1"/>
  <c r="K343" i="3" a="1"/>
  <c r="K343" i="3" s="1"/>
  <c r="K344" i="3" a="1"/>
  <c r="K344" i="3" s="1"/>
  <c r="K345" i="3" a="1"/>
  <c r="K345" i="3" s="1"/>
  <c r="K346" i="3" a="1"/>
  <c r="K346" i="3" s="1"/>
  <c r="K347" i="3" a="1"/>
  <c r="K347" i="3" s="1"/>
  <c r="K348" i="3" a="1"/>
  <c r="K348" i="3" s="1"/>
  <c r="K349" i="3" a="1"/>
  <c r="K349" i="3" s="1"/>
  <c r="K350" i="3" a="1"/>
  <c r="K350" i="3" s="1"/>
  <c r="K351" i="3" a="1"/>
  <c r="K351" i="3" s="1"/>
  <c r="K352" i="3" a="1"/>
  <c r="K352" i="3" s="1"/>
  <c r="K353" i="3" a="1"/>
  <c r="K353" i="3" s="1"/>
  <c r="K354" i="3" a="1"/>
  <c r="K354" i="3" s="1"/>
  <c r="K355" i="3" a="1"/>
  <c r="K355" i="3" s="1"/>
  <c r="K356" i="3" a="1"/>
  <c r="K356" i="3" s="1"/>
  <c r="K357" i="3" a="1"/>
  <c r="K357" i="3" s="1"/>
  <c r="K358" i="3" a="1"/>
  <c r="K358" i="3" s="1"/>
  <c r="K359" i="3" a="1"/>
  <c r="K359" i="3" s="1"/>
  <c r="K360" i="3" a="1"/>
  <c r="K360" i="3" s="1"/>
  <c r="K361" i="3" a="1"/>
  <c r="K361" i="3" s="1"/>
  <c r="K362" i="3" a="1"/>
  <c r="K362" i="3" s="1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 s="1"/>
  <c r="K370" i="3" a="1"/>
  <c r="K370" i="3" s="1"/>
  <c r="K371" i="3" a="1"/>
  <c r="K371" i="3" s="1"/>
  <c r="K372" i="3" a="1"/>
  <c r="K372" i="3" s="1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 s="1"/>
  <c r="K386" i="3" a="1"/>
  <c r="K386" i="3" s="1"/>
  <c r="K387" i="3" a="1"/>
  <c r="K387" i="3" s="1"/>
  <c r="K388" i="3" a="1"/>
  <c r="K388" i="3" s="1"/>
  <c r="K389" i="3" a="1"/>
  <c r="K389" i="3" s="1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 s="1"/>
  <c r="K406" i="3" a="1"/>
  <c r="K406" i="3" s="1"/>
  <c r="K407" i="3" a="1"/>
  <c r="K407" i="3" s="1"/>
  <c r="K408" i="3" a="1"/>
  <c r="K408" i="3" s="1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 s="1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 s="1"/>
  <c r="K422" i="3" a="1"/>
  <c r="K422" i="3" s="1"/>
  <c r="K423" i="3" a="1"/>
  <c r="K423" i="3" s="1"/>
  <c r="K424" i="3" a="1"/>
  <c r="K424" i="3" s="1"/>
  <c r="K425" i="3" a="1"/>
  <c r="K425" i="3" s="1"/>
  <c r="K426" i="3" a="1"/>
  <c r="K426" i="3" s="1"/>
  <c r="K427" i="3" a="1"/>
  <c r="K427" i="3" s="1"/>
  <c r="K428" i="3" a="1"/>
  <c r="K428" i="3" s="1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K446" i="3" a="1"/>
  <c r="K446" i="3" s="1"/>
  <c r="K447" i="3" a="1"/>
  <c r="K447" i="3" s="1"/>
  <c r="G242" i="3" a="1"/>
  <c r="G242" i="3" s="1"/>
  <c r="H242" i="3" a="1"/>
  <c r="H242" i="3" s="1"/>
  <c r="I242" i="3" a="1"/>
  <c r="I242" i="3" s="1"/>
  <c r="J242" i="3"/>
  <c r="L242" i="3"/>
  <c r="F12" i="3" l="1"/>
  <c r="T19" i="3" s="1"/>
  <c r="J254" i="3"/>
  <c r="J250" i="3"/>
  <c r="J246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U275" i="3" s="1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<sst xmlns="http://schemas.openxmlformats.org/spreadsheetml/2006/main" count="198" uniqueCount="107">
  <si>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</si>
  <si>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</si>
  <si>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</si>
  <si>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</si>
  <si>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</si>
  <si>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</si>
  <si>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</si>
  <si>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</si>
  <si>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</si>
  <si>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</si>
  <si>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</si>
  <si>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</si>
  <si>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</si>
  <si>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</si>
  <si>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</si>
  <si>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</si>
  <si>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</si>
  <si>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</si>
  <si>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</si>
  <si>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</si>
  <si>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</si>
  <si>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</si>
  <si>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</si>
  <si>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</si>
  <si>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</si>
  <si>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</si>
  <si>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</si>
  <si>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</si>
  <si>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</si>
  <si>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</si>
  <si>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</si>
  <si>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</si>
  <si>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</si>
  <si>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</si>
  <si>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</si>
  <si>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</si>
  <si>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</si>
  <si>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</si>
  <si>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</si>
  <si>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</si>
  <si>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</si>
  <si>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</si>
  <si>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</si>
  <si>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</si>
  <si>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</si>
  <si>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</si>
  <si>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</si>
  <si>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</si>
  <si>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</si>
  <si>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</si>
  <si>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</si>
  <si>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</si>
  <si>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</si>
  <si>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</si>
  <si>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</si>
  <si>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</si>
  <si>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</si>
  <si>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</si>
  <si>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</si>
  <si>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</si>
  <si>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</si>
  <si>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</si>
  <si>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</si>
  <si>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</si>
  <si>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</si>
  <si>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</si>
  <si>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</si>
  <si>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</si>
  <si>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</si>
  <si>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</si>
  <si>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</si>
  <si>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</si>
  <si>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Kurs</t>
  </si>
  <si>
    <t>Løn (DALON)</t>
  </si>
  <si>
    <t>DI: Lønindeks for DA-området</t>
  </si>
  <si>
    <t>Lønindeks overgår til at følge udviklingen i DALON fremfor SBLON1.</t>
  </si>
  <si>
    <t>RME-indeks</t>
  </si>
  <si>
    <t>SEK/DKK til RME beregning</t>
  </si>
  <si>
    <t>• Gasindeks</t>
  </si>
  <si>
    <t>Gas</t>
  </si>
  <si>
    <t>EEX: European Gas Spot Index</t>
  </si>
  <si>
    <t>Løn (DALON, Sep 2026)</t>
  </si>
  <si>
    <t>Vægt med RME, indeks februar 2018</t>
  </si>
  <si>
    <t>Denne model laver en prognose for de omkostningsindeks, der bruges i forbindelse med kontraktregulering af bustrafik hos Trafikselskaberne i Danmark. Lønudviklingen i denne model følger udviklingen i SBLON1.</t>
  </si>
  <si>
    <t>Lønudviklingen i denne model følger ILON12 frem til og med august 2024. Efterfølgende er lønudviklingen baseret på udviklingen i SBLON1 frem til og med august 2026, hvorefter lønudviklingen er baseret på DALON.</t>
  </si>
  <si>
    <t>Der er seks forskellige omkostningsindeks, der adskiller sig ved deres vægte og brændstoftype:</t>
  </si>
  <si>
    <t>• Elspot-indeks - Bemærk at indekset følger lønudviklingen frem til og med august 2026, hvorefter det følger lønudviklingen i DALON</t>
  </si>
  <si>
    <t>Løn (SBLON1)</t>
  </si>
  <si>
    <t>DST: SBLON1, Erhverv i alt, vsh.er og org.</t>
  </si>
  <si>
    <t>Note: 'Forskydning' indebærer, at datapunktet i omkostningsindekset er forskudt relativt til udgivelse. 'Løn (SBLON1)' bruges til det nye elindeks.</t>
  </si>
  <si>
    <t>El</t>
  </si>
  <si>
    <t>DST: PRIS04: 04.5.1 Elektricitet</t>
  </si>
  <si>
    <t>Elspot</t>
  </si>
  <si>
    <t>Nordpool: El Day-Ahead Prices</t>
  </si>
  <si>
    <t xml:space="preserve">Omkostningsindekset for januar 2013 er ændret pga. ændringer i lønsummen. </t>
  </si>
  <si>
    <t xml:space="preserve">Omkostningsindekset for februar 2013 er ændret pga. ændringer i lønsummen. </t>
  </si>
  <si>
    <t>Lønindeks (SBLON1)</t>
  </si>
  <si>
    <t>Lønindeks som følger udviklingen i SBLON1 fremfor ILON12 introduceres som nyt delindeks.</t>
  </si>
  <si>
    <t>Elindeks</t>
  </si>
  <si>
    <t>PRIS114 Elindeks erstattes fra 1.3.2026 af PRIS04. Indeksbasisåret er skiftet fra 2015=100 til 2025=100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</si>
  <si>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</si>
  <si>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</si>
  <si>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</si>
  <si>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</si>
  <si>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</si>
  <si>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</si>
  <si>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Gasindeks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</si>
</sst>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5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66040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4764" cy="13999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74599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topLeftCell="E58" zoomScaleNormal="100" zoomScaleSheetLayoutView="100" workbookViewId="0">
      <selection activeCell="K65" sqref="K6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0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1" t="s">
        <v>3</v>
      </c>
      <c r="G19" s="20" t="s">
        <v>81</v>
      </c>
      <c r="H19" s="20" t="s">
        <v>10</v>
      </c>
      <c r="I19" s="20" t="s">
        <v>11</v>
      </c>
      <c r="J19" s="20" t="s">
        <v>12</v>
      </c>
      <c r="K19" s="20" t="s">
        <v>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349.8</v>
      </c>
      <c r="L20" s="25">
        <v>149.90714697709276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304.89999999999998</v>
      </c>
      <c r="L21" s="25">
        <v>145.0988579140998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291.5</v>
      </c>
      <c r="L22" s="25">
        <v>143.62076888888373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287.2</v>
      </c>
      <c r="L23" s="25">
        <v>144.2434829508374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252.4</v>
      </c>
      <c r="L24" s="25">
        <v>139.81177723004694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240.6</v>
      </c>
      <c r="L25" s="25">
        <v>138.48142300430177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152.32308</v>
      </c>
      <c r="H26" s="24">
        <v>152.26452905811624</v>
      </c>
      <c r="I26" s="24">
        <v>124.39055483709407</v>
      </c>
      <c r="J26" s="24">
        <v>3.45</v>
      </c>
      <c r="K26" s="24">
        <v>217.7</v>
      </c>
      <c r="L26" s="25">
        <v>136.48865358304454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152.32308</v>
      </c>
      <c r="H27" s="24">
        <v>152.78957915831666</v>
      </c>
      <c r="I27" s="24">
        <v>124.99882160891359</v>
      </c>
      <c r="J27" s="24">
        <v>3.69</v>
      </c>
      <c r="K27" s="24">
        <v>235</v>
      </c>
      <c r="L27" s="25">
        <v>138.94281029200616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152.32308</v>
      </c>
      <c r="H28" s="24">
        <v>155.54609218436875</v>
      </c>
      <c r="I28" s="24">
        <v>126.31673294785591</v>
      </c>
      <c r="J28" s="24">
        <v>3.67</v>
      </c>
      <c r="K28" s="24">
        <v>261.39999999999998</v>
      </c>
      <c r="L28" s="25">
        <v>142.37359201235751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153.13115999999999</v>
      </c>
      <c r="H29" s="24">
        <v>154.49599198396794</v>
      </c>
      <c r="I29" s="24">
        <v>126.01259956194615</v>
      </c>
      <c r="J29" s="24">
        <v>3.67</v>
      </c>
      <c r="K29" s="24">
        <v>251.3</v>
      </c>
      <c r="L29" s="25">
        <v>141.51674038539699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153.13115999999999</v>
      </c>
      <c r="H30" s="24">
        <v>154.10220440881764</v>
      </c>
      <c r="I30" s="24">
        <v>125.70846617603638</v>
      </c>
      <c r="J30" s="24">
        <v>3.81</v>
      </c>
      <c r="K30" s="24">
        <v>254.9</v>
      </c>
      <c r="L30" s="25">
        <v>142.06594761277989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153.13115999999999</v>
      </c>
      <c r="H31" s="24">
        <v>154.49599198396794</v>
      </c>
      <c r="I31" s="24">
        <v>125.60708838073313</v>
      </c>
      <c r="J31" s="24">
        <v>3.78</v>
      </c>
      <c r="K31" s="24">
        <v>276.60000000000002</v>
      </c>
      <c r="L31" s="25">
        <v>144.62942392685756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155.05035000000001</v>
      </c>
      <c r="H32" s="24">
        <v>153.97094188376755</v>
      </c>
      <c r="I32" s="24">
        <v>125.2015771995201</v>
      </c>
      <c r="J32" s="24">
        <v>3.51</v>
      </c>
      <c r="K32" s="24">
        <v>255.9</v>
      </c>
      <c r="L32" s="25">
        <v>142.81188843108748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155.05035000000001</v>
      </c>
      <c r="H33" s="24">
        <v>153.18336673346695</v>
      </c>
      <c r="I33" s="24">
        <v>124.99882160891359</v>
      </c>
      <c r="J33" s="24">
        <v>3.18</v>
      </c>
      <c r="K33" s="24">
        <v>240.3</v>
      </c>
      <c r="L33" s="25">
        <v>140.4663075744017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155.05035000000001</v>
      </c>
      <c r="H34" s="24">
        <v>154.62725450901803</v>
      </c>
      <c r="I34" s="24">
        <v>123.98504365588104</v>
      </c>
      <c r="J34" s="24">
        <v>3.23</v>
      </c>
      <c r="K34" s="24">
        <v>229</v>
      </c>
      <c r="L34" s="25">
        <v>139.1900071030239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156.36348000000001</v>
      </c>
      <c r="H35" s="24">
        <v>155.41482965931866</v>
      </c>
      <c r="I35" s="24">
        <v>124.28917704179081</v>
      </c>
      <c r="J35" s="24">
        <v>3.38</v>
      </c>
      <c r="K35" s="24">
        <v>230.9</v>
      </c>
      <c r="L35" s="25">
        <v>140.41310317234257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156.36348000000001</v>
      </c>
      <c r="H36" s="24">
        <v>155.41482965931866</v>
      </c>
      <c r="I36" s="24">
        <v>123.88366586057779</v>
      </c>
      <c r="J36" s="24">
        <v>3.39</v>
      </c>
      <c r="K36" s="24">
        <v>245.7</v>
      </c>
      <c r="L36" s="25">
        <v>142.15000055028113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156.36348000000001</v>
      </c>
      <c r="H37" s="24">
        <v>155.54609218436875</v>
      </c>
      <c r="I37" s="24">
        <v>124.39055483709407</v>
      </c>
      <c r="J37" s="24">
        <v>3.43</v>
      </c>
      <c r="K37" s="24">
        <v>256.39999999999998</v>
      </c>
      <c r="L37" s="25">
        <v>143.53019881652432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157.67660999999998</v>
      </c>
      <c r="H38" s="24">
        <v>155.54609218436875</v>
      </c>
      <c r="I38" s="24">
        <v>124.89744381361034</v>
      </c>
      <c r="J38" s="24">
        <v>3.49</v>
      </c>
      <c r="K38" s="24">
        <v>267.89999999999998</v>
      </c>
      <c r="L38" s="25">
        <v>145.74718682192844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157.67660999999998</v>
      </c>
      <c r="H39" s="24">
        <v>155.54609218436875</v>
      </c>
      <c r="I39" s="24">
        <v>124.89744381361034</v>
      </c>
      <c r="J39" s="24">
        <v>3.4</v>
      </c>
      <c r="K39" s="24">
        <v>270.10000000000002</v>
      </c>
      <c r="L39" s="25">
        <v>145.8958840366634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157.67660999999998</v>
      </c>
      <c r="H40" s="24">
        <v>157.25250501002006</v>
      </c>
      <c r="I40" s="24">
        <v>125.10019940421685</v>
      </c>
      <c r="J40" s="24">
        <v>3.12</v>
      </c>
      <c r="K40" s="24">
        <v>268.89999999999998</v>
      </c>
      <c r="L40" s="25">
        <v>145.53781173225281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162.86760950617284</v>
      </c>
      <c r="H41" s="24">
        <v>156.59619238476955</v>
      </c>
      <c r="I41" s="24">
        <v>125.30295499482335</v>
      </c>
      <c r="J41" s="24">
        <v>3.05</v>
      </c>
      <c r="K41" s="24">
        <v>250.8</v>
      </c>
      <c r="L41" s="25">
        <v>146.13628915832277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162.86760950617284</v>
      </c>
      <c r="H42" s="24">
        <v>156.07114228456916</v>
      </c>
      <c r="I42" s="24">
        <v>125.2015771995201</v>
      </c>
      <c r="J42" s="24">
        <v>2.82</v>
      </c>
      <c r="K42" s="24">
        <v>249.6</v>
      </c>
      <c r="L42" s="25">
        <v>145.65836023277802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162.86760950617284</v>
      </c>
      <c r="H43" s="24">
        <v>156.98997995991985</v>
      </c>
      <c r="I43" s="24">
        <v>124.59331042770059</v>
      </c>
      <c r="J43" s="24">
        <v>2.9</v>
      </c>
      <c r="K43" s="24">
        <v>276.5</v>
      </c>
      <c r="L43" s="25">
        <v>148.96863355188691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161.82940960493826</v>
      </c>
      <c r="H44" s="24">
        <v>156.46492985971946</v>
      </c>
      <c r="I44" s="24">
        <v>124.89744381361034</v>
      </c>
      <c r="J44" s="24">
        <v>2.67</v>
      </c>
      <c r="K44" s="24">
        <v>306.2</v>
      </c>
      <c r="L44" s="25">
        <v>151.63327094957751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161.82940960493826</v>
      </c>
      <c r="H45" s="24">
        <v>156.07114228456916</v>
      </c>
      <c r="I45" s="24">
        <v>125.20157719952012</v>
      </c>
      <c r="J45" s="24">
        <v>2.82</v>
      </c>
      <c r="K45" s="24">
        <v>294.7</v>
      </c>
      <c r="L45" s="25">
        <v>150.45381674617119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161.82940960493826</v>
      </c>
      <c r="H46" s="24">
        <v>156.98997995991985</v>
      </c>
      <c r="I46" s="24">
        <v>124.43144447509424</v>
      </c>
      <c r="J46" s="24">
        <v>2.73</v>
      </c>
      <c r="K46" s="24">
        <v>289</v>
      </c>
      <c r="L46" s="25">
        <v>149.65429818292668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163.25693446913579</v>
      </c>
      <c r="H47" s="24">
        <v>158.56513026052104</v>
      </c>
      <c r="I47" s="24">
        <v>124.21140655382972</v>
      </c>
      <c r="J47" s="24">
        <v>2.69</v>
      </c>
      <c r="K47" s="24">
        <v>288.89999999999998</v>
      </c>
      <c r="L47" s="25">
        <v>150.46947318144126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163.25693446913579</v>
      </c>
      <c r="H48" s="24">
        <v>157.77755511022045</v>
      </c>
      <c r="I48" s="24">
        <v>124.10138759319744</v>
      </c>
      <c r="J48" s="24">
        <v>2.75</v>
      </c>
      <c r="K48" s="24">
        <v>289.39999999999998</v>
      </c>
      <c r="L48" s="25">
        <v>150.53972059733275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163.25693446913579</v>
      </c>
      <c r="H49" s="24">
        <v>157.90881763527054</v>
      </c>
      <c r="I49" s="24">
        <v>126.08172888457825</v>
      </c>
      <c r="J49" s="24">
        <v>2.61</v>
      </c>
      <c r="K49" s="24">
        <v>289.60000000000002</v>
      </c>
      <c r="L49" s="25">
        <v>150.58007504455844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163.90580940740739</v>
      </c>
      <c r="H50" s="24">
        <v>158.04008016032066</v>
      </c>
      <c r="I50" s="24">
        <v>126.41178576647506</v>
      </c>
      <c r="J50" s="24">
        <v>2.67</v>
      </c>
      <c r="K50" s="24">
        <v>285.10000000000002</v>
      </c>
      <c r="L50" s="25">
        <v>150.51801097057159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163.90580940740739</v>
      </c>
      <c r="H51" s="24">
        <v>158.43386773547095</v>
      </c>
      <c r="I51" s="24">
        <v>125.86169096331372</v>
      </c>
      <c r="J51" s="24">
        <v>2.75</v>
      </c>
      <c r="K51" s="24">
        <v>291.10000000000002</v>
      </c>
      <c r="L51" s="25">
        <v>151.3092137856332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163.90580940740739</v>
      </c>
      <c r="H52" s="24">
        <v>160.79659318637275</v>
      </c>
      <c r="I52" s="24">
        <v>126.30176680584279</v>
      </c>
      <c r="J52" s="24">
        <v>2.69</v>
      </c>
      <c r="K52" s="24">
        <v>281.7</v>
      </c>
      <c r="L52" s="25">
        <v>150.31913617569342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167.53950906172838</v>
      </c>
      <c r="H53" s="24">
        <v>159.74649298597197</v>
      </c>
      <c r="I53" s="24">
        <v>124.65148239635877</v>
      </c>
      <c r="J53" s="24">
        <v>2.73</v>
      </c>
      <c r="K53" s="24">
        <v>277.3</v>
      </c>
      <c r="L53" s="25">
        <v>151.62751429430176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167.53950906172838</v>
      </c>
      <c r="H54" s="24">
        <v>159.61523046092185</v>
      </c>
      <c r="I54" s="24">
        <v>124.65148239635877</v>
      </c>
      <c r="J54" s="24">
        <v>2.76</v>
      </c>
      <c r="K54" s="24">
        <v>288.7</v>
      </c>
      <c r="L54" s="25">
        <v>153.01330122387435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167.53950906172838</v>
      </c>
      <c r="H55" s="24">
        <v>160.27154308617236</v>
      </c>
      <c r="I55" s="24">
        <v>126.30176680584279</v>
      </c>
      <c r="J55" s="24">
        <v>2.68</v>
      </c>
      <c r="K55" s="24">
        <v>300.39999999999998</v>
      </c>
      <c r="L55" s="25">
        <v>154.50394979881492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167.02040911111109</v>
      </c>
      <c r="H56" s="24">
        <v>159.74649298597197</v>
      </c>
      <c r="I56" s="24">
        <v>125.42161512078465</v>
      </c>
      <c r="J56" s="24">
        <v>2.69</v>
      </c>
      <c r="K56" s="24">
        <v>294.5</v>
      </c>
      <c r="L56" s="25">
        <v>153.40940534757593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167.02040911111109</v>
      </c>
      <c r="H57" s="24">
        <v>159.09018036072146</v>
      </c>
      <c r="I57" s="24">
        <v>124.32142551446198</v>
      </c>
      <c r="J57" s="24">
        <v>2.79</v>
      </c>
      <c r="K57" s="24">
        <v>286.7</v>
      </c>
      <c r="L57" s="25">
        <v>152.45918687954776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167.02040911111109</v>
      </c>
      <c r="H58" s="24">
        <v>158.18427224078528</v>
      </c>
      <c r="I58" s="24">
        <v>123.11121694750705</v>
      </c>
      <c r="J58" s="24">
        <v>2.76</v>
      </c>
      <c r="K58" s="24">
        <v>279</v>
      </c>
      <c r="L58" s="25">
        <v>151.32986572922934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168.05860901234567</v>
      </c>
      <c r="H59" s="24">
        <v>159.78947785681257</v>
      </c>
      <c r="I59" s="24">
        <v>123.66131175066837</v>
      </c>
      <c r="J59" s="24">
        <v>2.67</v>
      </c>
      <c r="K59" s="24">
        <v>288.7</v>
      </c>
      <c r="L59" s="25">
        <v>153.10718142536976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168.05860901234567</v>
      </c>
      <c r="H60" s="24">
        <v>159.7259053571679</v>
      </c>
      <c r="I60" s="24">
        <v>125.64165304204919</v>
      </c>
      <c r="J60" s="24">
        <v>3.11</v>
      </c>
      <c r="K60" s="24">
        <v>305.3</v>
      </c>
      <c r="L60" s="25">
        <v>155.81598150675859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168.05860901234567</v>
      </c>
      <c r="H61" s="24">
        <v>160.10734035503575</v>
      </c>
      <c r="I61" s="24">
        <v>123.22123590813931</v>
      </c>
      <c r="J61" s="24">
        <v>3.11</v>
      </c>
      <c r="K61" s="24">
        <v>305</v>
      </c>
      <c r="L61" s="25">
        <v>155.58234345749838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168.83725893827159</v>
      </c>
      <c r="H62" s="24">
        <v>161.0291415998831</v>
      </c>
      <c r="I62" s="24">
        <v>123.44127382940384</v>
      </c>
      <c r="J62" s="24">
        <v>2.92</v>
      </c>
      <c r="K62" s="24">
        <v>337.3</v>
      </c>
      <c r="L62" s="25">
        <v>159.7030237405252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168.83725893827159</v>
      </c>
      <c r="H63" s="24">
        <v>161.41057659775097</v>
      </c>
      <c r="I63" s="24">
        <v>124.87152031762332</v>
      </c>
      <c r="J63" s="24">
        <v>2.89</v>
      </c>
      <c r="K63" s="24">
        <v>347.2</v>
      </c>
      <c r="L63" s="25">
        <v>161.00284567594997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168.83725893827159</v>
      </c>
      <c r="H64" s="24">
        <v>163.57204158566887</v>
      </c>
      <c r="I64" s="24">
        <v>126.85186160900412</v>
      </c>
      <c r="J64" s="24">
        <v>3.12</v>
      </c>
      <c r="K64" s="24">
        <v>345.8</v>
      </c>
      <c r="L64" s="25">
        <v>161.4587528217391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172.82554064547486</v>
      </c>
      <c r="H65" s="24">
        <v>163.03167533868938</v>
      </c>
      <c r="I65" s="24">
        <v>122.78116006561024</v>
      </c>
      <c r="J65" s="24">
        <v>3.24</v>
      </c>
      <c r="K65" s="24">
        <v>345.8</v>
      </c>
      <c r="L65" s="25">
        <v>163.39843382584789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172.82554064547486</v>
      </c>
      <c r="H66" s="29">
        <v>163.0634615885117</v>
      </c>
      <c r="I66" s="29">
        <v>123.22123590813931</v>
      </c>
      <c r="J66" s="29">
        <v>3.48</v>
      </c>
      <c r="K66" s="29">
        <v>326.60000000000002</v>
      </c>
      <c r="L66" s="30">
        <v>161.4575977055336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172.82554064547486</v>
      </c>
      <c r="H67" s="24">
        <v>163.05036563911654</v>
      </c>
      <c r="I67" s="24">
        <v>125.30714316260868</v>
      </c>
      <c r="J67" s="24">
        <v>3.24</v>
      </c>
      <c r="K67" s="24">
        <v>321.2033853786362</v>
      </c>
      <c r="L67" s="25">
        <v>160.70568818123226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173.29377042162247</v>
      </c>
      <c r="H68" s="24">
        <v>163.27957318396679</v>
      </c>
      <c r="I68" s="24">
        <v>125.48329328974222</v>
      </c>
      <c r="J68" s="24">
        <v>3.2650000000000001</v>
      </c>
      <c r="K68" s="24">
        <v>315.89594237200453</v>
      </c>
      <c r="L68" s="25">
        <v>160.39618959454015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173.76326875519774</v>
      </c>
      <c r="H69" s="24">
        <v>163.50910293661099</v>
      </c>
      <c r="I69" s="24">
        <v>125.65969103936962</v>
      </c>
      <c r="J69" s="24">
        <v>3.29</v>
      </c>
      <c r="K69" s="24">
        <v>310.67619754213842</v>
      </c>
      <c r="L69" s="25">
        <v>160.09787739648851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174.23403908305585</v>
      </c>
      <c r="H70" s="24">
        <v>163.73895534999176</v>
      </c>
      <c r="I70" s="24">
        <v>125.83633675958544</v>
      </c>
      <c r="J70" s="24">
        <v>3.3149999999999999</v>
      </c>
      <c r="K70" s="24">
        <v>305.54270179760192</v>
      </c>
      <c r="L70" s="25">
        <v>159.81058103864393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174.70608485136336</v>
      </c>
      <c r="H71" s="24">
        <v>163.9691308776884</v>
      </c>
      <c r="I71" s="24">
        <v>126.01323079897355</v>
      </c>
      <c r="J71" s="24">
        <v>3.34</v>
      </c>
      <c r="K71" s="24">
        <v>301.57902363788457</v>
      </c>
      <c r="L71" s="25">
        <v>159.66329873863131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175.17940951562341</v>
      </c>
      <c r="H72" s="24">
        <v>164.19962997391789</v>
      </c>
      <c r="I72" s="24">
        <v>126.19037350660788</v>
      </c>
      <c r="J72" s="24">
        <v>3.3649999999999998</v>
      </c>
      <c r="K72" s="24">
        <v>297.66676462338455</v>
      </c>
      <c r="L72" s="25">
        <v>159.52288979800318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175.65401654070098</v>
      </c>
      <c r="H73" s="24">
        <v>164.43045309353568</v>
      </c>
      <c r="I73" s="24">
        <v>126.36776523205303</v>
      </c>
      <c r="J73" s="24">
        <v>3.3899999999999997</v>
      </c>
      <c r="K73" s="24">
        <v>293.80525771495576</v>
      </c>
      <c r="L73" s="25">
        <v>159.3892767855329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176.12990940084831</v>
      </c>
      <c r="H74" s="24">
        <v>164.66160069203661</v>
      </c>
      <c r="I74" s="24">
        <v>126.54540632536501</v>
      </c>
      <c r="J74" s="24">
        <v>3.4149999999999996</v>
      </c>
      <c r="K74" s="24">
        <v>290.48251302911029</v>
      </c>
      <c r="L74" s="25">
        <v>159.32055812713423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176.60709157973025</v>
      </c>
      <c r="H75" s="24">
        <v>164.8930732255559</v>
      </c>
      <c r="I75" s="24">
        <v>126.72329713709193</v>
      </c>
      <c r="J75" s="24">
        <v>3.4399999999999995</v>
      </c>
      <c r="K75" s="24">
        <v>287.19734640545875</v>
      </c>
      <c r="L75" s="25">
        <v>159.2570710305705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177.08556657044988</v>
      </c>
      <c r="H76" s="24">
        <v>165.12487115086992</v>
      </c>
      <c r="I76" s="24">
        <v>126.90143801827467</v>
      </c>
      <c r="J76" s="24">
        <v>3.4649999999999994</v>
      </c>
      <c r="K76" s="24">
        <v>283.9493328607744</v>
      </c>
      <c r="L76" s="25">
        <v>159.19876689666705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177.56533787557399</v>
      </c>
      <c r="H77" s="24">
        <v>165.3569949253972</v>
      </c>
      <c r="I77" s="24">
        <v>127.0798293204476</v>
      </c>
      <c r="J77" s="24">
        <v>3.4899999999999993</v>
      </c>
      <c r="K77" s="24">
        <v>281.28939725333464</v>
      </c>
      <c r="L77" s="25">
        <v>159.21123401746144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178.0464090071587</v>
      </c>
      <c r="H78" s="24">
        <v>165.58944500719923</v>
      </c>
      <c r="I78" s="24">
        <v>127.25847139563925</v>
      </c>
      <c r="J78" s="24">
        <v>3.5149999999999992</v>
      </c>
      <c r="K78" s="24">
        <v>278.6543789695753</v>
      </c>
      <c r="L78" s="25">
        <v>159.22743146748593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178.52878348677524</v>
      </c>
      <c r="H79" s="24">
        <v>165.82222185498148</v>
      </c>
      <c r="I79" s="24">
        <v>127.437364596373</v>
      </c>
      <c r="J79" s="24">
        <v>3.5399999999999991</v>
      </c>
      <c r="K79" s="24">
        <v>276.0440445929363</v>
      </c>
      <c r="L79" s="25">
        <v>159.24733346912075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89"/>
      <c r="H85" s="89"/>
      <c r="I85" s="89"/>
      <c r="J85" s="89"/>
      <c r="K85" s="89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89"/>
      <c r="H86" s="89"/>
      <c r="I86" s="89"/>
      <c r="J86" s="89"/>
      <c r="K86" s="89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89"/>
      <c r="H87" s="89"/>
      <c r="I87" s="89"/>
      <c r="J87" s="89"/>
      <c r="K87" s="89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89"/>
      <c r="H88" s="89"/>
      <c r="I88" s="89"/>
      <c r="J88" s="89"/>
      <c r="K88" s="89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0"/>
      <c r="H89" s="90"/>
      <c r="I89" s="90"/>
      <c r="J89" s="90"/>
      <c r="K89" s="90"/>
      <c r="L89" s="90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C1" zoomScaleNormal="100" zoomScaleSheetLayoutView="100" workbookViewId="0">
      <selection activeCell="H10" sqref="H10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3.33203125" style="4" bestFit="1" customWidth="1"/>
    <col min="8" max="12" width="15.6640625" style="4" customWidth="1"/>
    <col min="13" max="13" width="9" style="4" bestFit="1" customWidth="1"/>
    <col min="14" max="15" width="14.6640625" style="4" customWidth="1"/>
    <col min="16" max="16" width="23.6640625" style="4" bestFit="1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3" t="s">
        <v>8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8" t="s">
        <v>81</v>
      </c>
      <c r="H19" s="37" t="s">
        <v>10</v>
      </c>
      <c r="I19" s="37" t="s">
        <v>11</v>
      </c>
      <c r="J19" s="37" t="s">
        <v>12</v>
      </c>
      <c r="K19" s="37" t="s">
        <v>1</v>
      </c>
      <c r="L19" s="37" t="s">
        <v>4</v>
      </c>
      <c r="M19" s="38" t="s">
        <v>14</v>
      </c>
      <c r="N19" s="12"/>
      <c r="O19" s="36" t="s">
        <v>3</v>
      </c>
      <c r="P19" s="60" t="s">
        <v>81</v>
      </c>
      <c r="Q19" s="37" t="s">
        <v>10</v>
      </c>
      <c r="R19" s="37" t="s">
        <v>11</v>
      </c>
      <c r="S19" s="37" t="s">
        <v>12</v>
      </c>
      <c r="T19" s="37" t="str">
        <f>K19</f>
        <v>RME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8.4612136470404983E-2</v>
      </c>
      <c r="R20" s="41">
        <v>0.10203726514736527</v>
      </c>
      <c r="S20" s="41">
        <v>4.6808130372618363E-2</v>
      </c>
      <c r="T20" s="41">
        <v>0.15465639121680017</v>
      </c>
      <c r="U20" s="41">
        <v>0.99999999999999989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8.4097232643549888E-2</v>
      </c>
      <c r="R21" s="43">
        <v>0.10173220307661332</v>
      </c>
      <c r="S21" s="43">
        <v>4.5651120314478273E-2</v>
      </c>
      <c r="T21" s="43">
        <v>0.16090784761494442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0.60437377294674854</v>
      </c>
      <c r="Q22" s="43">
        <v>8.3573328590412291E-2</v>
      </c>
      <c r="R22" s="43">
        <v>0.10139288116686446</v>
      </c>
      <c r="S22" s="43">
        <v>4.5270256358749601E-2</v>
      </c>
      <c r="T22" s="43">
        <v>0.16538976093722516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8.3367234702559578E-2</v>
      </c>
      <c r="R23" s="43">
        <v>0.10124398666704329</v>
      </c>
      <c r="S23" s="43">
        <v>4.5158618790946257E-2</v>
      </c>
      <c r="T23" s="43">
        <v>0.16433237064909861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8.3540222323038163E-2</v>
      </c>
      <c r="R24" s="43">
        <v>0.10053241520367433</v>
      </c>
      <c r="S24" s="43">
        <v>4.55682315924031E-2</v>
      </c>
      <c r="T24" s="43">
        <v>0.16811812389143335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0.59712542543431635</v>
      </c>
      <c r="Q25" s="43">
        <v>8.2756123401011988E-2</v>
      </c>
      <c r="R25" s="43">
        <v>9.9778146891754863E-2</v>
      </c>
      <c r="S25" s="43">
        <v>5.0321535899550532E-2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0.60394488282288628</v>
      </c>
      <c r="Q26" s="43">
        <v>8.2815990126871339E-2</v>
      </c>
      <c r="R26" s="43">
        <v>9.9920639096926764E-2</v>
      </c>
      <c r="S26" s="43">
        <v>5.1580185935738689E-2</v>
      </c>
      <c r="T26" s="43">
        <v>0.16173830201757694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0.60577489209437663</v>
      </c>
      <c r="Q27" s="43">
        <v>8.3066930293880362E-2</v>
      </c>
      <c r="R27" s="43">
        <v>9.972178928577409E-2</v>
      </c>
      <c r="S27" s="43">
        <v>5.023884379555256E-2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0.60476960711114647</v>
      </c>
      <c r="Q28" s="43">
        <v>8.2629697548409389E-2</v>
      </c>
      <c r="R28" s="43">
        <v>9.9956929698074348E-2</v>
      </c>
      <c r="S28" s="43">
        <v>5.0427317684094933E-2</v>
      </c>
      <c r="T28" s="43">
        <v>0.16221644795827483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0.6056517414348529</v>
      </c>
      <c r="Q29" s="43">
        <v>8.2919881584678376E-2</v>
      </c>
      <c r="R29" s="43">
        <v>9.8920309613118526E-2</v>
      </c>
      <c r="S29" s="43">
        <v>5.1455718885897908E-2</v>
      </c>
      <c r="T29" s="43">
        <v>0.16105234848145214</v>
      </c>
      <c r="U29" s="43">
        <v>0.99999999999999978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0.60271032763559296</v>
      </c>
      <c r="Q30" s="43">
        <v>8.2813197857281334E-2</v>
      </c>
      <c r="R30" s="43">
        <v>9.8538926427594098E-2</v>
      </c>
      <c r="S30" s="43">
        <v>5.375938957467636E-2</v>
      </c>
      <c r="T30" s="43">
        <v>0.1621781585048552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0.60042932185632958</v>
      </c>
      <c r="Q31" s="43">
        <v>8.286841638542243E-2</v>
      </c>
      <c r="R31" s="43">
        <v>9.8067338629474934E-2</v>
      </c>
      <c r="S31" s="43">
        <v>5.5296500652001319E-2</v>
      </c>
      <c r="T31" s="43">
        <v>0.16333842247677169</v>
      </c>
      <c r="U31" s="43">
        <v>0.99999999999999989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0.60178874865918497</v>
      </c>
      <c r="Q32" s="43">
        <v>8.2483634476023249E-2</v>
      </c>
      <c r="R32" s="43">
        <v>9.6936534135910607E-2</v>
      </c>
      <c r="S32" s="43">
        <v>5.4591369819875328E-2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0.60124781101898772</v>
      </c>
      <c r="Q33" s="43">
        <v>8.2629249987673292E-2</v>
      </c>
      <c r="R33" s="43">
        <v>9.6065193874741939E-2</v>
      </c>
      <c r="S33" s="43">
        <v>5.6005628530426302E-2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0.60092193165399599</v>
      </c>
      <c r="Q34" s="43">
        <v>8.2364824981540505E-2</v>
      </c>
      <c r="R34" s="43">
        <v>9.6307043784929713E-2</v>
      </c>
      <c r="S34" s="43">
        <v>5.5310483727645805E-2</v>
      </c>
      <c r="T34" s="43">
        <v>0.16509571585188787</v>
      </c>
      <c r="U34" s="43">
        <v>0.99999999999999989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9.5460800843165036E-2</v>
      </c>
      <c r="S35" s="43">
        <v>5.4748380153405579E-2</v>
      </c>
      <c r="T35" s="43">
        <v>0.16718280096156346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0.60517892342156232</v>
      </c>
      <c r="Q36" s="43">
        <v>8.26010480263316E-2</v>
      </c>
      <c r="R36" s="43">
        <v>9.5751535513114994E-2</v>
      </c>
      <c r="S36" s="43">
        <v>5.5006856313472394E-2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8.2774875375180634E-2</v>
      </c>
      <c r="R37" s="43">
        <v>9.5743506363951528E-2</v>
      </c>
      <c r="S37" s="43">
        <v>5.7970034848196725E-2</v>
      </c>
      <c r="T37" s="43">
        <v>0.15652147381241563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0.60940856382284836</v>
      </c>
      <c r="Q38" s="43">
        <v>8.2474282867115417E-2</v>
      </c>
      <c r="R38" s="43">
        <v>9.5382536090224526E-2</v>
      </c>
      <c r="S38" s="43">
        <v>5.7146278852902813E-2</v>
      </c>
      <c r="T38" s="43">
        <v>0.15558833836690877</v>
      </c>
      <c r="U38" s="43">
        <v>0.99999999999999989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8.2510774547554233E-2</v>
      </c>
      <c r="R39" s="43">
        <v>9.5535913087208865E-2</v>
      </c>
      <c r="S39" s="43">
        <v>5.8050754649041796E-2</v>
      </c>
      <c r="T39" s="43">
        <v>0.15476484903430185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0.61194447432116739</v>
      </c>
      <c r="Q40" s="43">
        <v>8.2597025515447148E-2</v>
      </c>
      <c r="R40" s="43">
        <v>9.6271129039771128E-2</v>
      </c>
      <c r="S40" s="43">
        <v>5.9519301229006193E-2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5.8610216676147978E-2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9.5149076749615147E-2</v>
      </c>
      <c r="S42" s="43">
        <v>5.9029092797525017E-2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8.2618136456668254E-2</v>
      </c>
      <c r="R43" s="43">
        <v>9.4598292165808368E-2</v>
      </c>
      <c r="S43" s="43">
        <v>6.0251341157579887E-2</v>
      </c>
      <c r="T43" s="43">
        <v>0.15541723750276298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0.60819335475785419</v>
      </c>
      <c r="Q44" s="43">
        <v>8.2129744247012429E-2</v>
      </c>
      <c r="R44" s="43">
        <v>9.3682846528918298E-2</v>
      </c>
      <c r="S44" s="43">
        <v>6.2135275942335817E-2</v>
      </c>
      <c r="T44" s="43">
        <v>0.15385877852387919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0.60504475774328004</v>
      </c>
      <c r="Q45" s="43">
        <v>8.1633203564105236E-2</v>
      </c>
      <c r="R45" s="43">
        <v>9.319785351051349E-2</v>
      </c>
      <c r="S45" s="43">
        <v>6.3627839407163836E-2</v>
      </c>
      <c r="T45" s="43">
        <v>0.15649634577493732</v>
      </c>
      <c r="U45" s="43">
        <v>0.99999999999999989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0.60515424145306562</v>
      </c>
      <c r="Q46" s="43">
        <v>8.129112216994136E-2</v>
      </c>
      <c r="R46" s="43">
        <v>9.3214717794710314E-2</v>
      </c>
      <c r="S46" s="43">
        <v>6.2343235787104656E-2</v>
      </c>
      <c r="T46" s="43">
        <v>0.15799668279517801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0.60854985000501993</v>
      </c>
      <c r="Q47" s="43">
        <v>8.0692791128711555E-2</v>
      </c>
      <c r="R47" s="43">
        <v>9.2501442800379891E-2</v>
      </c>
      <c r="S47" s="43">
        <v>6.2122107373570802E-2</v>
      </c>
      <c r="T47" s="43">
        <v>0.15613380869231788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8.0797277001495832E-2</v>
      </c>
      <c r="R48" s="43">
        <v>9.2135018598786866E-2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8.0995350499406094E-2</v>
      </c>
      <c r="R49" s="43">
        <v>9.1944295241314936E-2</v>
      </c>
      <c r="S49" s="43">
        <v>6.2196117936872242E-2</v>
      </c>
      <c r="T49" s="43">
        <v>0.15935808730150974</v>
      </c>
      <c r="U49" s="43">
        <v>1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9.0000000000000038E-2</v>
      </c>
      <c r="S50" s="43">
        <v>5.9999999999999991E-2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0.6037222692680847</v>
      </c>
      <c r="Q51" s="43">
        <v>8.04266088006199E-2</v>
      </c>
      <c r="R51" s="43">
        <v>9.0185288524547616E-2</v>
      </c>
      <c r="S51" s="43">
        <v>6.2397291142382752E-2</v>
      </c>
      <c r="T51" s="43">
        <v>0.16326854226436502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8.0521603316960677E-2</v>
      </c>
      <c r="R52" s="43">
        <v>9.089586968547371E-2</v>
      </c>
      <c r="S52" s="43">
        <v>5.8011835790988009E-2</v>
      </c>
      <c r="T52" s="43">
        <v>0.16770259377081995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8.082962792480157E-2</v>
      </c>
      <c r="R53" s="43">
        <v>8.9875599775733478E-2</v>
      </c>
      <c r="S53" s="43">
        <v>5.7036116815683713E-2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0.59759071820588605</v>
      </c>
      <c r="Q54" s="43">
        <v>8.0167815630538319E-2</v>
      </c>
      <c r="R54" s="43">
        <v>8.8760725966451973E-2</v>
      </c>
      <c r="S54" s="43">
        <v>5.8433189964307464E-2</v>
      </c>
      <c r="T54" s="43">
        <v>0.17504755023281612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8.8185486913374994E-2</v>
      </c>
      <c r="S55" s="43">
        <v>6.0885577267934643E-2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0.59048233719361354</v>
      </c>
      <c r="Q56" s="43">
        <v>7.8962740479663146E-2</v>
      </c>
      <c r="R56" s="43">
        <v>8.6568027339674433E-2</v>
      </c>
      <c r="S56" s="43">
        <v>6.3221658091367205E-2</v>
      </c>
      <c r="T56" s="43">
        <v>0.18076523689568158</v>
      </c>
      <c r="U56" s="43">
        <v>0.99999999999999978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7.8248655065524392E-2</v>
      </c>
      <c r="R57" s="43">
        <v>8.5672607020119099E-2</v>
      </c>
      <c r="S57" s="43">
        <v>6.5548969433820659E-2</v>
      </c>
      <c r="T57" s="43">
        <v>0.18735752912824494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0.58349539745158097</v>
      </c>
      <c r="Q58" s="43">
        <v>7.8028406165415481E-2</v>
      </c>
      <c r="R58" s="43">
        <v>8.6072839033768375E-2</v>
      </c>
      <c r="S58" s="43">
        <v>6.414911834003352E-2</v>
      </c>
      <c r="T58" s="43">
        <v>0.18825423900920157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8.6900182674933046E-2</v>
      </c>
      <c r="S59" s="43">
        <v>6.2228265012057901E-2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8.7286043020723833E-2</v>
      </c>
      <c r="S60" s="43">
        <v>6.2249454645899462E-2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7.9710576590961327E-2</v>
      </c>
      <c r="R61" s="43">
        <v>8.92632003506144E-2</v>
      </c>
      <c r="S61" s="43">
        <v>6.6352221357722743E-2</v>
      </c>
      <c r="T61" s="43">
        <v>0.16361953405577379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0.61209827620496626</v>
      </c>
      <c r="Q62" s="43">
        <v>8.018563292930736E-2</v>
      </c>
      <c r="R62" s="43">
        <v>9.0746123594251285E-2</v>
      </c>
      <c r="S62" s="43">
        <v>6.1022940329227442E-2</v>
      </c>
      <c r="T62" s="43">
        <v>0.15594702694224749</v>
      </c>
      <c r="U62" s="43">
        <v>0.99999999999999978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0.62431006852098347</v>
      </c>
      <c r="Q63" s="43">
        <v>8.1509556796623001E-2</v>
      </c>
      <c r="R63" s="43">
        <v>9.2556572762132194E-2</v>
      </c>
      <c r="S63" s="43">
        <v>5.5603085746954044E-2</v>
      </c>
      <c r="T63" s="43">
        <v>0.14602071617330728</v>
      </c>
      <c r="U63" s="43">
        <v>0.99999999999999989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0.62682845992187886</v>
      </c>
      <c r="Q64" s="43">
        <v>8.1561407749565037E-2</v>
      </c>
      <c r="R64" s="43">
        <v>9.1447503134238772E-2</v>
      </c>
      <c r="S64" s="43">
        <v>5.5575907184961242E-2</v>
      </c>
      <c r="T64" s="43">
        <v>0.14458672200935599</v>
      </c>
      <c r="U64" s="43">
        <v>0.99999999999999978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0.62975652138231064</v>
      </c>
      <c r="Q65" s="43">
        <v>8.226104232240096E-2</v>
      </c>
      <c r="R65" s="43">
        <v>9.2733169352123668E-2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0.63296743858849236</v>
      </c>
      <c r="Q66" s="43">
        <v>8.2957682431663057E-2</v>
      </c>
      <c r="R66" s="43">
        <v>9.3576953761961568E-2</v>
      </c>
      <c r="S66" s="43">
        <v>4.9462934617687214E-2</v>
      </c>
      <c r="T66" s="43">
        <v>0.14103499060019581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0.6310994304982942</v>
      </c>
      <c r="Q67" s="43">
        <v>8.2643758296556818E-2</v>
      </c>
      <c r="R67" s="43">
        <v>9.2191167379316916E-2</v>
      </c>
      <c r="S67" s="43">
        <v>4.8815006236526758E-2</v>
      </c>
      <c r="T67" s="43">
        <v>0.1452506375893054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8.229493272090424E-2</v>
      </c>
      <c r="R68" s="43">
        <v>9.1756043034506768E-2</v>
      </c>
      <c r="S68" s="43">
        <v>4.7490173439209707E-2</v>
      </c>
      <c r="T68" s="43">
        <v>0.14557331848852617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0.63145780637370041</v>
      </c>
      <c r="Q69" s="43">
        <v>8.2314728063796666E-2</v>
      </c>
      <c r="R69" s="43">
        <v>9.0266080974917687E-2</v>
      </c>
      <c r="S69" s="43">
        <v>4.5890661171566531E-2</v>
      </c>
      <c r="T69" s="43">
        <v>0.15007072341601865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4.3317572844149832E-2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8.2042820799426514E-2</v>
      </c>
      <c r="R71" s="43">
        <v>8.9277350520686652E-2</v>
      </c>
      <c r="S71" s="43">
        <v>4.1752794382952034E-2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8.9706441187488772E-2</v>
      </c>
      <c r="S72" s="43">
        <v>4.0371676544676834E-2</v>
      </c>
      <c r="T72" s="43">
        <v>0.1515344004670359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8.8859871067600085E-2</v>
      </c>
      <c r="S73" s="43">
        <v>4.5874347754291965E-2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8.8297724274177106E-2</v>
      </c>
      <c r="S74" s="43">
        <v>4.1921327182643194E-2</v>
      </c>
      <c r="T74" s="43">
        <v>0.15413772432973441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0.63619543729794992</v>
      </c>
      <c r="Q75" s="43">
        <v>8.1945565152495251E-2</v>
      </c>
      <c r="R75" s="43">
        <v>8.8531313101617284E-2</v>
      </c>
      <c r="S75" s="43">
        <v>4.1206831706421782E-2</v>
      </c>
      <c r="T75" s="43">
        <v>0.15212085274151571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0.63185668399254313</v>
      </c>
      <c r="Q76" s="43">
        <v>8.1590345694349711E-2</v>
      </c>
      <c r="R76" s="43">
        <v>8.8835885793665692E-2</v>
      </c>
      <c r="S76" s="43">
        <v>3.8583667974357243E-2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0.6344436791308129</v>
      </c>
      <c r="Q77" s="43">
        <v>8.259548970360947E-2</v>
      </c>
      <c r="R77" s="43">
        <v>8.9167592636617068E-2</v>
      </c>
      <c r="S77" s="43">
        <v>3.7005721902801075E-2</v>
      </c>
      <c r="T77" s="43">
        <v>0.15678751662615945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8.8902213123867702E-2</v>
      </c>
      <c r="S78" s="43">
        <v>3.5556996064992206E-2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8.2360198274562438E-2</v>
      </c>
      <c r="R79" s="43">
        <v>8.8980094599757475E-2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0.63175476327843993</v>
      </c>
      <c r="Q80" s="43">
        <v>8.194443950386808E-2</v>
      </c>
      <c r="R80" s="43">
        <v>8.8351887052097969E-2</v>
      </c>
      <c r="S80" s="43">
        <v>2.9398395951387712E-2</v>
      </c>
      <c r="T80" s="43">
        <v>0.16855051421420622</v>
      </c>
      <c r="U80" s="43">
        <v>0.99999999999999989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3.0208930474404032E-2</v>
      </c>
      <c r="T81" s="43">
        <v>0.16740998949219002</v>
      </c>
      <c r="U81" s="43">
        <v>0.99999999999999978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0.63236270229886815</v>
      </c>
      <c r="Q82" s="43">
        <v>8.188937923773508E-2</v>
      </c>
      <c r="R82" s="43">
        <v>8.9960137693537945E-2</v>
      </c>
      <c r="S82" s="43">
        <v>3.0642664857700126E-2</v>
      </c>
      <c r="T82" s="43">
        <v>0.16514511591215869</v>
      </c>
      <c r="U82" s="43">
        <v>1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0.63451992592189865</v>
      </c>
      <c r="Q83" s="43">
        <v>8.2367911615667255E-2</v>
      </c>
      <c r="R83" s="43">
        <v>8.9382366652338896E-2</v>
      </c>
      <c r="S83" s="43">
        <v>2.816114706655044E-2</v>
      </c>
      <c r="T83" s="43">
        <v>0.16556864874354471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8.2203221202090587E-2</v>
      </c>
      <c r="R84" s="43">
        <v>8.8752335326890294E-2</v>
      </c>
      <c r="S84" s="43">
        <v>2.9323672657585381E-2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0.63057982983517347</v>
      </c>
      <c r="Q85" s="43">
        <v>8.2123292945603513E-2</v>
      </c>
      <c r="R85" s="43">
        <v>8.8113150890167469E-2</v>
      </c>
      <c r="S85" s="43">
        <v>3.4528525353127323E-2</v>
      </c>
      <c r="T85" s="43">
        <v>0.16465520097592826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0.63074833903852923</v>
      </c>
      <c r="Q86" s="43">
        <v>8.1592280953906457E-2</v>
      </c>
      <c r="R86" s="43">
        <v>8.6674730097388922E-2</v>
      </c>
      <c r="S86" s="43">
        <v>3.3315244434304378E-2</v>
      </c>
      <c r="T86" s="43">
        <v>0.16766940547587089</v>
      </c>
      <c r="U86" s="43">
        <v>0.99999999999999978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8.1351196761909592E-2</v>
      </c>
      <c r="R87" s="43">
        <v>8.6701704239858748E-2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3.4534019081319527E-2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0.62008718037125521</v>
      </c>
      <c r="Q89" s="43">
        <v>8.1048494260621579E-2</v>
      </c>
      <c r="R89" s="43">
        <v>8.5533062018262801E-2</v>
      </c>
      <c r="S89" s="43">
        <v>3.4881816418948108E-2</v>
      </c>
      <c r="T89" s="43">
        <v>0.17844944693091219</v>
      </c>
      <c r="U89" s="43">
        <v>0.99999999999999978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0.61646412078338741</v>
      </c>
      <c r="Q90" s="43">
        <v>8.1026523202400641E-2</v>
      </c>
      <c r="R90" s="43">
        <v>8.5033307483361104E-2</v>
      </c>
      <c r="S90" s="43">
        <v>3.5966717904652924E-2</v>
      </c>
      <c r="T90" s="43">
        <v>0.18150933062619781</v>
      </c>
      <c r="U90" s="43">
        <v>0.99999999999999989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0.61326393213042252</v>
      </c>
      <c r="Q91" s="43">
        <v>8.0926781653913704E-2</v>
      </c>
      <c r="R91" s="43">
        <v>8.3990721975758492E-2</v>
      </c>
      <c r="S91" s="43">
        <v>3.4964176683027211E-2</v>
      </c>
      <c r="T91" s="43">
        <v>0.186854387556878</v>
      </c>
      <c r="U91" s="43">
        <v>0.99999999999999989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0.61989566283332653</v>
      </c>
      <c r="Q92" s="43">
        <v>8.1523354020904049E-2</v>
      </c>
      <c r="R92" s="43">
        <v>8.3784889170737509E-2</v>
      </c>
      <c r="S92" s="43">
        <v>3.3407841542089423E-2</v>
      </c>
      <c r="T92" s="43">
        <v>0.18138825243294235</v>
      </c>
      <c r="U92" s="43">
        <v>0.99999999999999978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0.61717723468225494</v>
      </c>
      <c r="Q93" s="43">
        <v>8.0973056703706317E-2</v>
      </c>
      <c r="R93" s="43">
        <v>8.3331469947683381E-2</v>
      </c>
      <c r="S93" s="43">
        <v>3.3728163949303239E-2</v>
      </c>
      <c r="T93" s="43">
        <v>0.18479007471705206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0.61751779655572803</v>
      </c>
      <c r="Q94" s="43">
        <v>8.0953438300224528E-2</v>
      </c>
      <c r="R94" s="43">
        <v>8.3119318193495592E-2</v>
      </c>
      <c r="S94" s="43">
        <v>3.1528129210470789E-2</v>
      </c>
      <c r="T94" s="43">
        <v>0.18688131774008096</v>
      </c>
      <c r="U94" s="43">
        <v>0.99999999999999989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8.407713119342948E-2</v>
      </c>
      <c r="S95" s="43">
        <v>2.8055571025654705E-2</v>
      </c>
      <c r="T95" s="43">
        <v>0.18364618365111954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0.62208975796637822</v>
      </c>
      <c r="Q96" s="43">
        <v>8.1541002230663115E-2</v>
      </c>
      <c r="R96" s="43">
        <v>8.3716632085418075E-2</v>
      </c>
      <c r="S96" s="43">
        <v>2.567684609524477E-2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8.1125609081708461E-2</v>
      </c>
      <c r="R97" s="43">
        <v>8.4188297890064531E-2</v>
      </c>
      <c r="S97" s="43">
        <v>2.9581897651205415E-2</v>
      </c>
      <c r="T97" s="43">
        <v>0.18716207095209375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0.61886439382863723</v>
      </c>
      <c r="Q98" s="43">
        <v>8.0847826170421286E-2</v>
      </c>
      <c r="R98" s="43">
        <v>8.3538441277316383E-2</v>
      </c>
      <c r="S98" s="43">
        <v>2.5903056021097735E-2</v>
      </c>
      <c r="T98" s="43">
        <v>0.19084628270252732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0.62384258931639403</v>
      </c>
      <c r="Q99" s="43">
        <v>8.1498172655774248E-2</v>
      </c>
      <c r="R99" s="43">
        <v>8.4814399546491073E-2</v>
      </c>
      <c r="S99" s="43">
        <v>2.1896125434202843E-2</v>
      </c>
      <c r="T99" s="43">
        <v>0.18794871304713759</v>
      </c>
      <c r="U99" s="43">
        <v>0.99999999999999978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0.61884311096231137</v>
      </c>
      <c r="Q100" s="43">
        <v>8.1100884550551242E-2</v>
      </c>
      <c r="R100" s="43">
        <v>8.4905003921263628E-2</v>
      </c>
      <c r="S100" s="43">
        <v>2.2882181822274559E-2</v>
      </c>
      <c r="T100" s="43">
        <v>0.19226881874359911</v>
      </c>
      <c r="U100" s="43">
        <v>0.99999999999999989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0.61742294049348667</v>
      </c>
      <c r="Q101" s="43">
        <v>8.1398930583446716E-2</v>
      </c>
      <c r="R101" s="43">
        <v>8.4748972292622543E-2</v>
      </c>
      <c r="S101" s="43">
        <v>2.3025471899890512E-2</v>
      </c>
      <c r="T101" s="43">
        <v>0.19340368473055361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8.4025003555901465E-2</v>
      </c>
      <c r="S102" s="43">
        <v>2.227771341365713E-2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8.4759846427122837E-2</v>
      </c>
      <c r="S103" s="43">
        <v>2.0861608289133485E-2</v>
      </c>
      <c r="T103" s="43">
        <v>0.19438589744233442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0.62418458151484024</v>
      </c>
      <c r="Q104" s="43">
        <v>8.2337723318234829E-2</v>
      </c>
      <c r="R104" s="43">
        <v>8.5071435122174757E-2</v>
      </c>
      <c r="S104" s="43">
        <v>1.7850678717047468E-2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8.2515105226709892E-2</v>
      </c>
      <c r="R105" s="43">
        <v>8.6587309540730698E-2</v>
      </c>
      <c r="S105" s="43">
        <v>1.9080348880868618E-2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0.62302614456034888</v>
      </c>
      <c r="Q106" s="43">
        <v>8.2057492583668457E-2</v>
      </c>
      <c r="R106" s="43">
        <v>8.6192367816195437E-2</v>
      </c>
      <c r="S106" s="43">
        <v>1.6660565557389612E-2</v>
      </c>
      <c r="T106" s="43">
        <v>0.19206342948239752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1.6766800091683496E-2</v>
      </c>
      <c r="T107" s="43">
        <v>0.19596607753928375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8.1811367376723065E-2</v>
      </c>
      <c r="R108" s="43">
        <v>8.5722951319478283E-2</v>
      </c>
      <c r="S108" s="43">
        <v>1.7668084693545236E-2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0.61839491063938046</v>
      </c>
      <c r="Q109" s="43">
        <v>8.1693667583508545E-2</v>
      </c>
      <c r="R109" s="43">
        <v>8.4905428097121829E-2</v>
      </c>
      <c r="S109" s="43">
        <v>1.9146767217643405E-2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0.62673974944776323</v>
      </c>
      <c r="Q110" s="43">
        <v>8.1705241523744518E-2</v>
      </c>
      <c r="R110" s="43">
        <v>8.4729450826740674E-2</v>
      </c>
      <c r="S110" s="43">
        <v>1.6869165404559822E-2</v>
      </c>
      <c r="T110" s="43">
        <v>0.18995639279719173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0.62985944705320673</v>
      </c>
      <c r="Q111" s="43">
        <v>8.1857922535208807E-2</v>
      </c>
      <c r="R111" s="43">
        <v>8.5576111469102267E-2</v>
      </c>
      <c r="S111" s="43">
        <v>1.6607152046167042E-2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0.62847630806785371</v>
      </c>
      <c r="Q112" s="43">
        <v>8.136133909848281E-2</v>
      </c>
      <c r="R112" s="43">
        <v>8.4370655185051602E-2</v>
      </c>
      <c r="S112" s="43">
        <v>1.9447538384040081E-2</v>
      </c>
      <c r="T112" s="43">
        <v>0.18634415926457176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8.1808499646859531E-2</v>
      </c>
      <c r="R113" s="43">
        <v>8.401565868148636E-2</v>
      </c>
      <c r="S113" s="43">
        <v>1.7613062094435125E-2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0.63058930350879339</v>
      </c>
      <c r="Q114" s="43">
        <v>8.2357897312013442E-2</v>
      </c>
      <c r="R114" s="43">
        <v>8.4328373090429051E-2</v>
      </c>
      <c r="S114" s="43">
        <v>1.6660651395613135E-2</v>
      </c>
      <c r="T114" s="43">
        <v>0.18606377469315102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1.5405225833725247E-2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0.63533334665443963</v>
      </c>
      <c r="Q116" s="43">
        <v>8.2666466073506917E-2</v>
      </c>
      <c r="R116" s="43">
        <v>8.5114084067169554E-2</v>
      </c>
      <c r="S116" s="43">
        <v>1.5924141598209728E-2</v>
      </c>
      <c r="T116" s="43">
        <v>0.18096196160667405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0.63427935963360171</v>
      </c>
      <c r="Q117" s="43">
        <v>8.2465891139147179E-2</v>
      </c>
      <c r="R117" s="43">
        <v>8.50577719508257E-2</v>
      </c>
      <c r="S117" s="43">
        <v>1.7971340427493394E-2</v>
      </c>
      <c r="T117" s="43">
        <v>0.18022563684893195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0.63186416118919031</v>
      </c>
      <c r="Q118" s="43">
        <v>8.1899103872230913E-2</v>
      </c>
      <c r="R118" s="43">
        <v>8.4226501809897658E-2</v>
      </c>
      <c r="S118" s="43">
        <v>1.8017671695044975E-2</v>
      </c>
      <c r="T118" s="43">
        <v>0.1839925614336361</v>
      </c>
      <c r="U118" s="43">
        <v>0.99999999999999989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8.1781261672170286E-2</v>
      </c>
      <c r="R119" s="43">
        <v>8.4040464748115704E-2</v>
      </c>
      <c r="S119" s="43">
        <v>1.9466488618304738E-2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8.3411323826689032E-2</v>
      </c>
      <c r="S120" s="43">
        <v>1.8581165933753668E-2</v>
      </c>
      <c r="T120" s="43">
        <v>0.18718570480262045</v>
      </c>
      <c r="U120" s="43">
        <v>1.0000000000000002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8.211421415768376E-2</v>
      </c>
      <c r="R121" s="43">
        <v>8.3741059348894129E-2</v>
      </c>
      <c r="S121" s="43">
        <v>1.9341292750292116E-2</v>
      </c>
      <c r="T121" s="43">
        <v>0.18315983518168119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8.3589747155755845E-2</v>
      </c>
      <c r="S122" s="43">
        <v>1.7125044911236138E-2</v>
      </c>
      <c r="T122" s="43">
        <v>0.18165600732184936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0.63397283730216647</v>
      </c>
      <c r="Q123" s="43">
        <v>8.2032125802076597E-2</v>
      </c>
      <c r="R123" s="43">
        <v>8.3745937041720814E-2</v>
      </c>
      <c r="S123" s="43">
        <v>1.8119940638445829E-2</v>
      </c>
      <c r="T123" s="43">
        <v>0.18212915921559017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0.63549448116488638</v>
      </c>
      <c r="Q124" s="43">
        <v>8.2102413447421627E-2</v>
      </c>
      <c r="R124" s="43">
        <v>8.3777523044971755E-2</v>
      </c>
      <c r="S124" s="43">
        <v>1.7473681045311797E-2</v>
      </c>
      <c r="T124" s="43">
        <v>0.18115190129740835</v>
      </c>
      <c r="U124" s="43">
        <v>0.99999999999999989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0.63583831017228332</v>
      </c>
      <c r="Q125" s="43">
        <v>8.2386255617299328E-2</v>
      </c>
      <c r="R125" s="43">
        <v>8.3656659610081174E-2</v>
      </c>
      <c r="S125" s="43">
        <v>1.6725892933371355E-2</v>
      </c>
      <c r="T125" s="43">
        <v>0.18139288166696496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8.3529511762492986E-2</v>
      </c>
      <c r="S126" s="43">
        <v>1.6406979203633588E-2</v>
      </c>
      <c r="T126" s="43">
        <v>0.18068984889196479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8.2815833376520903E-2</v>
      </c>
      <c r="R127" s="43">
        <v>8.3561486931714821E-2</v>
      </c>
      <c r="S127" s="43">
        <v>1.597031193026693E-2</v>
      </c>
      <c r="T127" s="43">
        <v>0.17996350346394713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0.63945943569208785</v>
      </c>
      <c r="Q128" s="43">
        <v>8.2783810729801385E-2</v>
      </c>
      <c r="R128" s="43">
        <v>8.3762424305075259E-2</v>
      </c>
      <c r="S128" s="43">
        <v>1.4941902252562455E-2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8.368198933978048E-2</v>
      </c>
      <c r="S129" s="43">
        <v>1.4797764228887842E-2</v>
      </c>
      <c r="T129" s="43">
        <v>0.18076255597704982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0.63933172262948523</v>
      </c>
      <c r="Q130" s="43">
        <v>8.2640721648510301E-2</v>
      </c>
      <c r="R130" s="43">
        <v>8.3745695244337517E-2</v>
      </c>
      <c r="S130" s="43">
        <v>1.4938918050608008E-2</v>
      </c>
      <c r="T130" s="43">
        <v>0.17934294242705884</v>
      </c>
      <c r="U130" s="43">
        <v>0.99999999999999989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8.3583682445755328E-2</v>
      </c>
      <c r="S131" s="43">
        <v>1.3992477970306581E-2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8.276355053814706E-2</v>
      </c>
      <c r="R132" s="43">
        <v>8.3904058056816291E-2</v>
      </c>
      <c r="S132" s="43">
        <v>1.3559330466173403E-2</v>
      </c>
      <c r="T132" s="43">
        <v>0.17792106931915314</v>
      </c>
      <c r="U132" s="43">
        <v>1.0000000000000002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1.4197391841804427E-2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8.2920548984134604E-2</v>
      </c>
      <c r="R134" s="43">
        <v>8.4110608981766033E-2</v>
      </c>
      <c r="S134" s="43">
        <v>1.3490552056511104E-2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0.65568602342358462</v>
      </c>
      <c r="Q135" s="43">
        <v>8.387567388246317E-2</v>
      </c>
      <c r="R135" s="43">
        <v>8.5605211991969368E-2</v>
      </c>
      <c r="S135" s="43">
        <v>1.2859058156512239E-2</v>
      </c>
      <c r="T135" s="43">
        <v>0.16197403254547044</v>
      </c>
      <c r="U135" s="43">
        <v>0.99999999999999978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0.66236164285808241</v>
      </c>
      <c r="Q136" s="43">
        <v>8.4274436356898491E-2</v>
      </c>
      <c r="R136" s="43">
        <v>8.6843370991597793E-2</v>
      </c>
      <c r="S136" s="43">
        <v>1.0273891530450422E-2</v>
      </c>
      <c r="T136" s="43">
        <v>0.15624665826297082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0.65684408601781052</v>
      </c>
      <c r="Q137" s="43">
        <v>8.4093518720260427E-2</v>
      </c>
      <c r="R137" s="43">
        <v>8.5968263670224448E-2</v>
      </c>
      <c r="S137" s="43">
        <v>9.5666877567443867E-3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0.65554554002440435</v>
      </c>
      <c r="Q138" s="43">
        <v>8.4311963654838964E-2</v>
      </c>
      <c r="R138" s="43">
        <v>8.6055703889861848E-2</v>
      </c>
      <c r="S138" s="43">
        <v>9.7806474804415372E-3</v>
      </c>
      <c r="T138" s="43">
        <v>0.16430614495045318</v>
      </c>
      <c r="U138" s="43">
        <v>0.99999999999999978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0.65474006095967408</v>
      </c>
      <c r="Q139" s="43">
        <v>8.4251340820532317E-2</v>
      </c>
      <c r="R139" s="43">
        <v>8.6965422465667921E-2</v>
      </c>
      <c r="S139" s="43">
        <v>8.8382841462081429E-3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0.65249919131062906</v>
      </c>
      <c r="Q140" s="43">
        <v>8.3807708207086967E-2</v>
      </c>
      <c r="R140" s="43">
        <v>8.6463375270498605E-2</v>
      </c>
      <c r="S140" s="43">
        <v>1.1446563876258319E-2</v>
      </c>
      <c r="T140" s="43">
        <v>0.16578316133552706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8.3767838845100084E-2</v>
      </c>
      <c r="R141" s="43">
        <v>8.6607835604765454E-2</v>
      </c>
      <c r="S141" s="43">
        <v>1.2831258935902649E-2</v>
      </c>
      <c r="T141" s="43">
        <v>0.16443456492520422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1.1613640408399808E-2</v>
      </c>
      <c r="T142" s="43">
        <v>0.16179460180387853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0.65996806183455237</v>
      </c>
      <c r="Q143" s="43">
        <v>8.4026633381848834E-2</v>
      </c>
      <c r="R143" s="43">
        <v>8.7453083401262122E-2</v>
      </c>
      <c r="S143" s="43">
        <v>1.2454403099194274E-2</v>
      </c>
      <c r="T143" s="43">
        <v>0.15609781828314237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0.66120424699573543</v>
      </c>
      <c r="Q144" s="43">
        <v>8.4376664325683109E-2</v>
      </c>
      <c r="R144" s="43">
        <v>8.7616891637224054E-2</v>
      </c>
      <c r="S144" s="43">
        <v>1.3060802984274774E-2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8.4355582423199557E-2</v>
      </c>
      <c r="R145" s="43">
        <v>8.7759497801720279E-2</v>
      </c>
      <c r="S145" s="43">
        <v>1.2591198978908695E-2</v>
      </c>
      <c r="T145" s="43">
        <v>0.15425467876045987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8.7852543838209243E-2</v>
      </c>
      <c r="S146" s="43">
        <v>1.2009749116524271E-2</v>
      </c>
      <c r="T146" s="43">
        <v>0.15283904887282668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8.8579535590580891E-2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8.4940173345401743E-2</v>
      </c>
      <c r="R148" s="43">
        <v>8.9161005237623284E-2</v>
      </c>
      <c r="S148" s="43">
        <v>1.2886570994782262E-2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8.5587836858725938E-2</v>
      </c>
      <c r="R149" s="43">
        <v>8.9212594621736099E-2</v>
      </c>
      <c r="S149" s="43">
        <v>1.1356207516370686E-2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0.67121870162955555</v>
      </c>
      <c r="Q150" s="43">
        <v>8.5136576795123056E-2</v>
      </c>
      <c r="R150" s="43">
        <v>8.8736589398371743E-2</v>
      </c>
      <c r="S150" s="43">
        <v>9.9919787627293314E-3</v>
      </c>
      <c r="T150" s="43">
        <v>0.14491615341422021</v>
      </c>
      <c r="U150" s="43">
        <v>0.99999999999999978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0.67165466957090036</v>
      </c>
      <c r="Q151" s="43">
        <v>8.5276896277818995E-2</v>
      </c>
      <c r="R151" s="43">
        <v>8.8628254804965931E-2</v>
      </c>
      <c r="S151" s="43">
        <v>1.0233726810149616E-2</v>
      </c>
      <c r="T151" s="43">
        <v>0.14420645253616507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0.67042123165096124</v>
      </c>
      <c r="Q152" s="43">
        <v>8.4828640307242423E-2</v>
      </c>
      <c r="R152" s="43">
        <v>8.79045502003232E-2</v>
      </c>
      <c r="S152" s="43">
        <v>9.6925634058423679E-3</v>
      </c>
      <c r="T152" s="43">
        <v>0.14715301443563072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0.66804902785344367</v>
      </c>
      <c r="Q153" s="43">
        <v>8.4612592449708604E-2</v>
      </c>
      <c r="R153" s="43">
        <v>8.7839790452148583E-2</v>
      </c>
      <c r="S153" s="43">
        <v>6.981880085671667E-3</v>
      </c>
      <c r="T153" s="43">
        <v>0.1525167091590274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8.4869990314506927E-2</v>
      </c>
      <c r="R154" s="43">
        <v>8.8359524216788873E-2</v>
      </c>
      <c r="S154" s="43">
        <v>7.3605921560575653E-3</v>
      </c>
      <c r="T154" s="43">
        <v>0.14866186256766892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8.8303803611636186E-2</v>
      </c>
      <c r="S155" s="43">
        <v>7.4796889163277038E-3</v>
      </c>
      <c r="T155" s="43">
        <v>0.14551227221604882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8.8081478641528127E-2</v>
      </c>
      <c r="S156" s="43">
        <v>6.522160171106909E-3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8.3806078825521352E-2</v>
      </c>
      <c r="R157" s="43">
        <v>8.7338772951765647E-2</v>
      </c>
      <c r="S157" s="43">
        <v>8.8923520392325799E-3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0.66922332742214563</v>
      </c>
      <c r="Q158" s="43">
        <v>8.3796224804446914E-2</v>
      </c>
      <c r="R158" s="43">
        <v>8.7415570853849753E-2</v>
      </c>
      <c r="S158" s="43">
        <v>9.0157578166256865E-3</v>
      </c>
      <c r="T158" s="43">
        <v>0.15054911910293192</v>
      </c>
      <c r="U158" s="43">
        <v>0.99999999999999989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0.66432640419352651</v>
      </c>
      <c r="Q159" s="43">
        <v>8.3176682561511742E-2</v>
      </c>
      <c r="R159" s="43">
        <v>8.6688327715668145E-2</v>
      </c>
      <c r="S159" s="43">
        <v>8.3754400849895359E-3</v>
      </c>
      <c r="T159" s="43">
        <v>0.15743314544430401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9.5899781245145053E-3</v>
      </c>
      <c r="T160" s="43">
        <v>0.16008969414902055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0.66398678510366216</v>
      </c>
      <c r="Q161" s="43">
        <v>8.3420129704895166E-2</v>
      </c>
      <c r="R161" s="43">
        <v>8.6576228317706005E-2</v>
      </c>
      <c r="S161" s="43">
        <v>8.9042720840163559E-3</v>
      </c>
      <c r="T161" s="43">
        <v>0.15711258478972018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0.6662168802534546</v>
      </c>
      <c r="Q162" s="43">
        <v>8.3783097835062853E-2</v>
      </c>
      <c r="R162" s="43">
        <v>8.7190233109481263E-2</v>
      </c>
      <c r="S162" s="43">
        <v>7.6742301322561338E-3</v>
      </c>
      <c r="T162" s="43">
        <v>0.15513555866974499</v>
      </c>
      <c r="U162" s="43">
        <v>0.99999999999999978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0.66373577456396493</v>
      </c>
      <c r="Q163" s="43">
        <v>8.3636037837979668E-2</v>
      </c>
      <c r="R163" s="43">
        <v>8.6704510596457438E-2</v>
      </c>
      <c r="S163" s="43">
        <v>8.5585634168824955E-3</v>
      </c>
      <c r="T163" s="43">
        <v>0.15736511358471536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0.66815052486174475</v>
      </c>
      <c r="Q164" s="43">
        <v>8.3917271546185182E-2</v>
      </c>
      <c r="R164" s="43">
        <v>8.7081941947780225E-2</v>
      </c>
      <c r="S164" s="43">
        <v>8.5958194965673248E-3</v>
      </c>
      <c r="T164" s="43">
        <v>0.15225444214772238</v>
      </c>
      <c r="U164" s="43">
        <v>0.99999999999999978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0.67184243166953594</v>
      </c>
      <c r="Q165" s="43">
        <v>8.4297663503481085E-2</v>
      </c>
      <c r="R165" s="43">
        <v>8.7725724177952408E-2</v>
      </c>
      <c r="S165" s="43">
        <v>7.6061182786406395E-3</v>
      </c>
      <c r="T165" s="43">
        <v>0.14852806237038982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8.8068197987518568E-2</v>
      </c>
      <c r="S166" s="43">
        <v>7.2551099599125141E-3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8.4380650008477401E-2</v>
      </c>
      <c r="R167" s="43">
        <v>8.7704295171351074E-2</v>
      </c>
      <c r="S167" s="43">
        <v>6.5430597093652622E-3</v>
      </c>
      <c r="T167" s="43">
        <v>0.14810022073670048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0.67055360025857358</v>
      </c>
      <c r="Q168" s="43">
        <v>8.412261845628273E-2</v>
      </c>
      <c r="R168" s="43">
        <v>8.718889844936295E-2</v>
      </c>
      <c r="S168" s="43">
        <v>5.9450082578536316E-3</v>
      </c>
      <c r="T168" s="43">
        <v>0.1521898745779271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8.7080979500805705E-2</v>
      </c>
      <c r="S169" s="43">
        <v>7.1671705392653828E-3</v>
      </c>
      <c r="T169" s="43">
        <v>0.15470628355788113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0.66797355011738535</v>
      </c>
      <c r="Q170" s="43">
        <v>8.3193798481879494E-2</v>
      </c>
      <c r="R170" s="43">
        <v>8.6875493070002044E-2</v>
      </c>
      <c r="S170" s="43">
        <v>7.5902514392236151E-3</v>
      </c>
      <c r="T170" s="43">
        <v>0.15436690689150942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0.66725464529161005</v>
      </c>
      <c r="Q171" s="43">
        <v>8.2858874770401103E-2</v>
      </c>
      <c r="R171" s="43">
        <v>8.6462648580226467E-2</v>
      </c>
      <c r="S171" s="43">
        <v>6.9030899922600019E-3</v>
      </c>
      <c r="T171" s="43">
        <v>0.15652074136550242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8.6591525683918522E-2</v>
      </c>
      <c r="S172" s="43">
        <v>9.12948233327396E-3</v>
      </c>
      <c r="T172" s="43">
        <v>0.157430803905561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0.66783691396228206</v>
      </c>
      <c r="Q173" s="43">
        <v>8.2946583933640849E-2</v>
      </c>
      <c r="R173" s="43">
        <v>8.6770987956989606E-2</v>
      </c>
      <c r="S173" s="43">
        <v>8.6886517625802701E-3</v>
      </c>
      <c r="T173" s="43">
        <v>0.1537568623845072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8.2946267059722092E-2</v>
      </c>
      <c r="R174" s="43">
        <v>8.6770656473019042E-2</v>
      </c>
      <c r="S174" s="43">
        <v>6.9960305369220705E-3</v>
      </c>
      <c r="T174" s="43">
        <v>0.15545268324973474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0.66339378931188708</v>
      </c>
      <c r="Q175" s="43">
        <v>8.2799826822900019E-2</v>
      </c>
      <c r="R175" s="43">
        <v>8.6272776627325243E-2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8.5340683482803936E-2</v>
      </c>
      <c r="S176" s="43">
        <v>6.6465817461363414E-3</v>
      </c>
      <c r="T176" s="43">
        <v>0.16744797920579099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8.4736376970218505E-2</v>
      </c>
      <c r="S177" s="43">
        <v>5.8834507414335701E-3</v>
      </c>
      <c r="T177" s="43">
        <v>0.16734373126903979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8.2527975442006019E-2</v>
      </c>
      <c r="R178" s="43">
        <v>8.5004499337049774E-2</v>
      </c>
      <c r="S178" s="43">
        <v>6.9769753661873121E-3</v>
      </c>
      <c r="T178" s="43">
        <v>0.16709882545231042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8.1741199835588876E-2</v>
      </c>
      <c r="R179" s="43">
        <v>8.4444350787220665E-2</v>
      </c>
      <c r="S179" s="43">
        <v>7.5980783840103481E-3</v>
      </c>
      <c r="T179" s="43">
        <v>0.16569892141119533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0.66002294744887047</v>
      </c>
      <c r="Q180" s="43">
        <v>8.1441405707150472E-2</v>
      </c>
      <c r="R180" s="43">
        <v>8.4924523536170984E-2</v>
      </c>
      <c r="S180" s="43">
        <v>6.3820089994172284E-3</v>
      </c>
      <c r="T180" s="43">
        <v>0.16722911430839071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0.65489236393221484</v>
      </c>
      <c r="Q181" s="43">
        <v>8.1045077045068914E-2</v>
      </c>
      <c r="R181" s="43">
        <v>8.4649496794953233E-2</v>
      </c>
      <c r="S181" s="43">
        <v>6.7691166710247162E-3</v>
      </c>
      <c r="T181" s="43">
        <v>0.17264394555673812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0.65714932200512777</v>
      </c>
      <c r="Q182" s="43">
        <v>8.0728561106144944E-2</v>
      </c>
      <c r="R182" s="43">
        <v>8.4565932083365297E-2</v>
      </c>
      <c r="S182" s="43">
        <v>6.8715058217158308E-3</v>
      </c>
      <c r="T182" s="43">
        <v>0.17068467898364612</v>
      </c>
      <c r="U182" s="43">
        <v>0.99999999999999989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0.66444112911510644</v>
      </c>
      <c r="Q183" s="43">
        <v>8.1385201037388402E-2</v>
      </c>
      <c r="R183" s="43">
        <v>8.5348681937564203E-2</v>
      </c>
      <c r="S183" s="43">
        <v>6.9477528683599037E-3</v>
      </c>
      <c r="T183" s="43">
        <v>0.16187723504158116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</v>
      </c>
      <c r="Q184" s="43">
        <v>8.1753158776274093E-2</v>
      </c>
      <c r="R184" s="43">
        <v>8.531916458963798E-2</v>
      </c>
      <c r="S184" s="43">
        <v>7.5183395379177171E-3</v>
      </c>
      <c r="T184" s="43">
        <v>0.15926902335945312</v>
      </c>
      <c r="U184" s="43">
        <v>0.99999999999999989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0.66523853175897874</v>
      </c>
      <c r="Q185" s="43">
        <v>8.1680634288221574E-2</v>
      </c>
      <c r="R185" s="43">
        <v>8.507522512290526E-2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0.66244429175199027</v>
      </c>
      <c r="Q186" s="43">
        <v>8.1416668507137607E-2</v>
      </c>
      <c r="R186" s="43">
        <v>8.4799652732336819E-2</v>
      </c>
      <c r="S186" s="43">
        <v>6.020669067891584E-3</v>
      </c>
      <c r="T186" s="43">
        <v>0.16531871794064379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0.66116964650439025</v>
      </c>
      <c r="Q187" s="43">
        <v>8.1496919898768075E-2</v>
      </c>
      <c r="R187" s="43">
        <v>8.5289418435229025E-2</v>
      </c>
      <c r="S187" s="43">
        <v>6.4461086874541369E-3</v>
      </c>
      <c r="T187" s="43">
        <v>0.16559790647415848</v>
      </c>
      <c r="U187" s="43">
        <v>0.99999999999999989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0.66045793848430001</v>
      </c>
      <c r="Q188" s="43">
        <v>8.1211230602903361E-2</v>
      </c>
      <c r="R188" s="43">
        <v>8.5154278845345169E-2</v>
      </c>
      <c r="S188" s="43">
        <v>6.2117847193209289E-3</v>
      </c>
      <c r="T188" s="43">
        <v>0.16696476734813046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0.66661792288537358</v>
      </c>
      <c r="Q189" s="43">
        <v>8.1809666521285698E-2</v>
      </c>
      <c r="R189" s="43">
        <v>8.6277173983827685E-2</v>
      </c>
      <c r="S189" s="43">
        <v>4.2898091264725454E-3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0.6661864296478105</v>
      </c>
      <c r="Q190" s="43">
        <v>8.2233427695558872E-2</v>
      </c>
      <c r="R190" s="43">
        <v>8.5728634572764487E-2</v>
      </c>
      <c r="S190" s="43">
        <v>3.297717221543602E-3</v>
      </c>
      <c r="T190" s="43">
        <v>0.16255379086232261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0.6703654874565752</v>
      </c>
      <c r="Q191" s="43">
        <v>8.1711664236523651E-2</v>
      </c>
      <c r="R191" s="43">
        <v>8.5269454531981426E-2</v>
      </c>
      <c r="S191" s="43">
        <v>2.3026546067360094E-3</v>
      </c>
      <c r="T191" s="43">
        <v>0.1603507391681836</v>
      </c>
      <c r="U191" s="43">
        <v>0.99999999999999978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0.66681723525624925</v>
      </c>
      <c r="Q192" s="43">
        <v>8.1121492921999258E-2</v>
      </c>
      <c r="R192" s="43">
        <v>8.4655167246733526E-2</v>
      </c>
      <c r="S192" s="43">
        <v>2.8358158270479928E-3</v>
      </c>
      <c r="T192" s="43">
        <v>0.16457028874796986</v>
      </c>
      <c r="U192" s="43">
        <v>0.99999999999999978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0.66663083976869564</v>
      </c>
      <c r="Q193" s="43">
        <v>8.1414069956114332E-2</v>
      </c>
      <c r="R193" s="43">
        <v>8.4468594044198778E-2</v>
      </c>
      <c r="S193" s="43">
        <v>3.7073379407609013E-3</v>
      </c>
      <c r="T193" s="43">
        <v>0.16377915829023026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222.2</v>
      </c>
      <c r="L194" s="39">
        <v>123.2262633637427</v>
      </c>
      <c r="M194" s="42">
        <f t="shared" si="2"/>
        <v>6.8202688723369764E-2</v>
      </c>
      <c r="N194" s="12"/>
      <c r="O194" s="23">
        <v>43831</v>
      </c>
      <c r="P194" s="43">
        <v>0.62769077661600658</v>
      </c>
      <c r="Q194" s="43">
        <v>7.6068375737481389E-2</v>
      </c>
      <c r="R194" s="43">
        <v>7.9227944727069052E-2</v>
      </c>
      <c r="S194" s="43">
        <v>2.3477801582495526E-3</v>
      </c>
      <c r="T194" s="43">
        <v>0.21466512276119323</v>
      </c>
      <c r="U194" s="43">
        <v>0.99999999999999978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226.4</v>
      </c>
      <c r="L195" s="39">
        <v>123.88099832314722</v>
      </c>
      <c r="M195" s="42">
        <f t="shared" si="2"/>
        <v>5.3132744719512903E-3</v>
      </c>
      <c r="N195" s="12"/>
      <c r="O195" s="23">
        <v>43862</v>
      </c>
      <c r="P195" s="43">
        <v>0.62437330984782446</v>
      </c>
      <c r="Q195" s="43">
        <v>7.5519557282073158E-2</v>
      </c>
      <c r="R195" s="43">
        <v>7.8885060784657013E-2</v>
      </c>
      <c r="S195" s="43">
        <v>3.6553643804033962E-3</v>
      </c>
      <c r="T195" s="43">
        <v>0.21756670770504191</v>
      </c>
      <c r="U195" s="43">
        <v>0.99999999999999989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229.6</v>
      </c>
      <c r="L196" s="39">
        <v>124.26756066697746</v>
      </c>
      <c r="M196" s="42">
        <f t="shared" si="2"/>
        <v>3.1204329078933224E-3</v>
      </c>
      <c r="N196" s="12"/>
      <c r="O196" s="23">
        <v>43891</v>
      </c>
      <c r="P196" s="43">
        <v>0.62243105549934952</v>
      </c>
      <c r="Q196" s="43">
        <v>7.5357799536662801E-2</v>
      </c>
      <c r="R196" s="43">
        <v>7.9320206581645986E-2</v>
      </c>
      <c r="S196" s="43">
        <v>2.9354392430008657E-3</v>
      </c>
      <c r="T196" s="43">
        <v>0.21995549913934079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223.1</v>
      </c>
      <c r="L197" s="39">
        <v>123.65354437132231</v>
      </c>
      <c r="M197" s="42">
        <f t="shared" si="2"/>
        <v>-4.9410827118482326E-3</v>
      </c>
      <c r="N197" s="12"/>
      <c r="O197" s="23">
        <v>43922</v>
      </c>
      <c r="P197" s="43">
        <v>0.62822969712866505</v>
      </c>
      <c r="Q197" s="43">
        <v>7.6173154868318688E-2</v>
      </c>
      <c r="R197" s="43">
        <v>7.979007099023093E-2</v>
      </c>
      <c r="S197" s="43">
        <v>1.0172467288465761E-3</v>
      </c>
      <c r="T197" s="43">
        <v>0.21478983028393878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194.2</v>
      </c>
      <c r="L198" s="39">
        <v>120.64483742345183</v>
      </c>
      <c r="M198" s="42">
        <f t="shared" si="2"/>
        <v>-2.4331748541194687E-2</v>
      </c>
      <c r="N198" s="12"/>
      <c r="O198" s="23">
        <v>43952</v>
      </c>
      <c r="P198" s="43">
        <v>0.64389683295458777</v>
      </c>
      <c r="Q198" s="43">
        <v>7.7846723126397649E-2</v>
      </c>
      <c r="R198" s="43">
        <v>8.1935690700505201E-2</v>
      </c>
      <c r="S198" s="43">
        <v>4.6917692289005141E-3</v>
      </c>
      <c r="T198" s="43">
        <v>0.19162898398960893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186.9</v>
      </c>
      <c r="L199" s="39">
        <v>119.64091186425536</v>
      </c>
      <c r="M199" s="42">
        <f t="shared" si="2"/>
        <v>-8.321330449249098E-3</v>
      </c>
      <c r="N199" s="12"/>
      <c r="O199" s="23">
        <v>43983</v>
      </c>
      <c r="P199" s="43">
        <v>0.64929987174805848</v>
      </c>
      <c r="Q199" s="43">
        <v>7.842395492230532E-2</v>
      </c>
      <c r="R199" s="43">
        <v>8.2623225865716771E-2</v>
      </c>
      <c r="S199" s="43">
        <v>3.6797744639940023E-3</v>
      </c>
      <c r="T199" s="43">
        <v>0.18597317299992552</v>
      </c>
      <c r="U199" s="43">
        <v>1.0000000000000002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196.3</v>
      </c>
      <c r="L200" s="39">
        <v>120.94416058953485</v>
      </c>
      <c r="M200" s="42">
        <f t="shared" si="2"/>
        <v>1.0893002276329611E-2</v>
      </c>
      <c r="N200" s="12"/>
      <c r="O200" s="23">
        <v>44013</v>
      </c>
      <c r="P200" s="43">
        <v>0.64507180940357089</v>
      </c>
      <c r="Q200" s="43">
        <v>7.750371457859459E-2</v>
      </c>
      <c r="R200" s="43">
        <v>8.1810601980203776E-2</v>
      </c>
      <c r="S200" s="43">
        <v>2.3920805658612541E-3</v>
      </c>
      <c r="T200" s="43">
        <v>0.19322179347176949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201.5</v>
      </c>
      <c r="L201" s="39">
        <v>121.57851436901632</v>
      </c>
      <c r="M201" s="42">
        <f t="shared" si="2"/>
        <v>5.245013702103174E-3</v>
      </c>
      <c r="N201" s="12"/>
      <c r="O201" s="23">
        <v>44044</v>
      </c>
      <c r="P201" s="43">
        <v>0.64170605236618772</v>
      </c>
      <c r="Q201" s="43">
        <v>7.7174108662221019E-2</v>
      </c>
      <c r="R201" s="43">
        <v>8.1538318143043881E-2</v>
      </c>
      <c r="S201" s="43">
        <v>2.2761386844101033E-3</v>
      </c>
      <c r="T201" s="43">
        <v>0.1973053821441372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207.3</v>
      </c>
      <c r="L202" s="39">
        <v>122.29762469090548</v>
      </c>
      <c r="M202" s="42">
        <f t="shared" si="2"/>
        <v>5.9147812886288786E-3</v>
      </c>
      <c r="N202" s="12"/>
      <c r="O202" s="23">
        <v>44075</v>
      </c>
      <c r="P202" s="43">
        <v>0.63793281926340617</v>
      </c>
      <c r="Q202" s="43">
        <v>7.7315055920491482E-2</v>
      </c>
      <c r="R202" s="43">
        <v>8.1212538749146107E-2</v>
      </c>
      <c r="S202" s="43">
        <v>1.7484924873060357E-3</v>
      </c>
      <c r="T202" s="43">
        <v>0.20179109357965011</v>
      </c>
      <c r="U202" s="43">
        <v>0.99999999999999989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207.8</v>
      </c>
      <c r="L203" s="39">
        <v>122.63509049525871</v>
      </c>
      <c r="M203" s="42">
        <f t="shared" si="2"/>
        <v>2.7593815105251274E-3</v>
      </c>
      <c r="N203" s="12"/>
      <c r="O203" s="23">
        <v>44105</v>
      </c>
      <c r="P203" s="43">
        <v>0.63799761317621595</v>
      </c>
      <c r="Q203" s="43">
        <v>7.6805753943463756E-2</v>
      </c>
      <c r="R203" s="43">
        <v>8.1218923916092131E-2</v>
      </c>
      <c r="S203" s="43">
        <v>2.256528360935376E-3</v>
      </c>
      <c r="T203" s="43">
        <v>0.20172118060329286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211.8</v>
      </c>
      <c r="L204" s="39">
        <v>123.00474238027734</v>
      </c>
      <c r="M204" s="42">
        <f t="shared" si="2"/>
        <v>3.0142423634686999E-3</v>
      </c>
      <c r="N204" s="12"/>
      <c r="O204" s="23">
        <v>44136</v>
      </c>
      <c r="P204" s="43">
        <v>0.6360803129503525</v>
      </c>
      <c r="Q204" s="43">
        <v>7.6501024486477096E-2</v>
      </c>
      <c r="R204" s="43">
        <v>8.0898454740338729E-2</v>
      </c>
      <c r="S204" s="43">
        <v>1.5339184622630596E-3</v>
      </c>
      <c r="T204" s="43">
        <v>0.20498628936056854</v>
      </c>
      <c r="U204" s="43">
        <v>0.99999999999999989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212.3</v>
      </c>
      <c r="L205" s="39">
        <v>122.97560642843023</v>
      </c>
      <c r="M205" s="42">
        <f t="shared" si="2"/>
        <v>-2.3686852460558239E-4</v>
      </c>
      <c r="N205" s="12"/>
      <c r="O205" s="23">
        <v>44166</v>
      </c>
      <c r="P205" s="43">
        <v>0.63623101605243315</v>
      </c>
      <c r="Q205" s="43">
        <v>7.6667012555267533E-2</v>
      </c>
      <c r="R205" s="43">
        <v>8.0764802651483628E-2</v>
      </c>
      <c r="S205" s="43">
        <v>8.1828367218643829E-4</v>
      </c>
      <c r="T205" s="43">
        <v>0.2055188850686292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239.4</v>
      </c>
      <c r="L206" s="39">
        <v>126.76479448145172</v>
      </c>
      <c r="M206" s="42">
        <f t="shared" si="2"/>
        <v>3.0812517726649613E-2</v>
      </c>
      <c r="N206" s="12"/>
      <c r="O206" s="23">
        <v>44197</v>
      </c>
      <c r="P206" s="43">
        <v>0.62073502653618795</v>
      </c>
      <c r="Q206" s="43">
        <v>7.4303600017207108E-2</v>
      </c>
      <c r="R206" s="43">
        <v>7.8647124584072609E-2</v>
      </c>
      <c r="S206" s="43">
        <v>1.4884199201744964E-3</v>
      </c>
      <c r="T206" s="43">
        <v>0.22482582894235778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239.8</v>
      </c>
      <c r="L207" s="39">
        <v>126.56478261394304</v>
      </c>
      <c r="M207" s="42">
        <f t="shared" si="2"/>
        <v>-1.5778187337174288E-3</v>
      </c>
      <c r="N207" s="12"/>
      <c r="O207" s="23">
        <v>44228</v>
      </c>
      <c r="P207" s="43">
        <v>0.62171598165910114</v>
      </c>
      <c r="Q207" s="43">
        <v>7.4277352972942315E-2</v>
      </c>
      <c r="R207" s="43">
        <v>7.8548683756227478E-2</v>
      </c>
      <c r="S207" s="43">
        <v>-9.9384805886874969E-5</v>
      </c>
      <c r="T207" s="43">
        <v>0.22555736641761592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249.6</v>
      </c>
      <c r="L208" s="39">
        <v>128.04167358002204</v>
      </c>
      <c r="M208" s="42">
        <f t="shared" si="2"/>
        <v>1.1669051497397387E-2</v>
      </c>
      <c r="N208" s="12"/>
      <c r="O208" s="23">
        <v>44256</v>
      </c>
      <c r="P208" s="43">
        <v>0.61454482643200692</v>
      </c>
      <c r="Q208" s="43">
        <v>7.3562616936013583E-2</v>
      </c>
      <c r="R208" s="43">
        <v>7.8449916376766057E-2</v>
      </c>
      <c r="S208" s="43">
        <v>1.3753383879410183E-3</v>
      </c>
      <c r="T208" s="43">
        <v>0.23206730186727231</v>
      </c>
      <c r="U208" s="43">
        <v>0.99999999999999989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276.39999999999998</v>
      </c>
      <c r="L209" s="39">
        <v>131.87932692011583</v>
      </c>
      <c r="M209" s="42">
        <f t="shared" si="2"/>
        <v>2.9971908620011867E-2</v>
      </c>
      <c r="N209" s="12"/>
      <c r="O209" s="23">
        <v>44287</v>
      </c>
      <c r="P209" s="43">
        <v>0.59920072152908777</v>
      </c>
      <c r="Q209" s="43">
        <v>7.1835605067296554E-2</v>
      </c>
      <c r="R209" s="43">
        <v>7.6309546160703651E-2</v>
      </c>
      <c r="S209" s="43">
        <v>3.1475315298968684E-3</v>
      </c>
      <c r="T209" s="43">
        <v>0.24950659571301523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287.39999999999998</v>
      </c>
      <c r="L210" s="39">
        <v>133.39268628661833</v>
      </c>
      <c r="M210" s="42">
        <f t="shared" si="2"/>
        <v>1.1475334321498387E-2</v>
      </c>
      <c r="N210" s="12"/>
      <c r="O210" s="23">
        <v>44317</v>
      </c>
      <c r="P210" s="43">
        <v>0.59240270246533888</v>
      </c>
      <c r="Q210" s="43">
        <v>7.1088777696745917E-2</v>
      </c>
      <c r="R210" s="43">
        <v>7.586645765560189E-2</v>
      </c>
      <c r="S210" s="43">
        <v>4.1490964377735688E-3</v>
      </c>
      <c r="T210" s="43">
        <v>0.25649296574453961</v>
      </c>
      <c r="U210" s="43">
        <v>0.99999999999999989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301.89999999999998</v>
      </c>
      <c r="L211" s="39">
        <v>135.12054028779397</v>
      </c>
      <c r="M211" s="42">
        <f t="shared" si="2"/>
        <v>1.2953138955932308E-2</v>
      </c>
      <c r="N211" s="12"/>
      <c r="O211" s="23">
        <v>44348</v>
      </c>
      <c r="P211" s="43">
        <v>0.58482735250313589</v>
      </c>
      <c r="Q211" s="43">
        <v>7.0448875559806112E-2</v>
      </c>
      <c r="R211" s="43">
        <v>7.5104940110176974E-2</v>
      </c>
      <c r="S211" s="43">
        <v>3.6305807887608331E-3</v>
      </c>
      <c r="T211" s="43">
        <v>0.26598825103812035</v>
      </c>
      <c r="U211" s="43">
        <v>1.0000000000000002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345.2</v>
      </c>
      <c r="L212" s="39">
        <v>140.98355259148113</v>
      </c>
      <c r="M212" s="42">
        <f t="shared" si="2"/>
        <v>4.3390977353994442E-2</v>
      </c>
      <c r="N212" s="12"/>
      <c r="O212" s="23">
        <v>44378</v>
      </c>
      <c r="P212" s="43">
        <v>0.56446480941107313</v>
      </c>
      <c r="Q212" s="43">
        <v>6.7648129914826285E-2</v>
      </c>
      <c r="R212" s="43">
        <v>7.2114887866310304E-2</v>
      </c>
      <c r="S212" s="43">
        <v>4.2825817182744414E-3</v>
      </c>
      <c r="T212" s="43">
        <v>0.291489591089516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348.7</v>
      </c>
      <c r="L213" s="39">
        <v>141.35263233682065</v>
      </c>
      <c r="M213" s="42">
        <f t="shared" si="2"/>
        <v>2.6178922190234211E-3</v>
      </c>
      <c r="N213" s="12"/>
      <c r="O213" s="23">
        <v>44409</v>
      </c>
      <c r="P213" s="43">
        <v>0.56299095975814173</v>
      </c>
      <c r="Q213" s="43">
        <v>6.7535816633691334E-2</v>
      </c>
      <c r="R213" s="43">
        <v>7.2059542987616854E-2</v>
      </c>
      <c r="S213" s="43">
        <v>3.737474697560595E-3</v>
      </c>
      <c r="T213" s="43">
        <v>0.29367620592298949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314.2</v>
      </c>
      <c r="L214" s="39">
        <v>137.25563533438432</v>
      </c>
      <c r="M214" s="42">
        <f t="shared" ref="M214:M277" si="3">IF(L214="","",L214/L213-1)</f>
        <v>-2.8984228554540414E-2</v>
      </c>
      <c r="N214" s="12"/>
      <c r="O214" s="23">
        <v>44440</v>
      </c>
      <c r="P214" s="43">
        <v>0.57979589653839525</v>
      </c>
      <c r="Q214" s="43">
        <v>7.0015397700538731E-2</v>
      </c>
      <c r="R214" s="43">
        <v>7.4278936245712718E-2</v>
      </c>
      <c r="S214" s="43">
        <v>3.3908174618667592E-3</v>
      </c>
      <c r="T214" s="43">
        <v>0.27251895205348647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335.2</v>
      </c>
      <c r="L215" s="39">
        <v>140.63108007786025</v>
      </c>
      <c r="M215" s="42">
        <f t="shared" si="3"/>
        <v>2.459239458731588E-2</v>
      </c>
      <c r="N215" s="12"/>
      <c r="O215" s="23">
        <v>44470</v>
      </c>
      <c r="P215" s="43">
        <v>0.57183201285688223</v>
      </c>
      <c r="Q215" s="43">
        <v>6.8205579705516287E-2</v>
      </c>
      <c r="R215" s="43">
        <v>7.2629717277800626E-2</v>
      </c>
      <c r="S215" s="43">
        <v>3.5777628516362441E-3</v>
      </c>
      <c r="T215" s="43">
        <v>0.28375492730816465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365</v>
      </c>
      <c r="L216" s="39">
        <v>144.32524653759845</v>
      </c>
      <c r="M216" s="42">
        <f t="shared" si="3"/>
        <v>2.6268492410731259E-2</v>
      </c>
      <c r="N216" s="12"/>
      <c r="O216" s="23">
        <v>44501</v>
      </c>
      <c r="P216" s="43">
        <v>0.55719533151956568</v>
      </c>
      <c r="Q216" s="43">
        <v>6.6648766601607651E-2</v>
      </c>
      <c r="R216" s="43">
        <v>7.1161316771620978E-2</v>
      </c>
      <c r="S216" s="43">
        <v>3.9219592512637555E-3</v>
      </c>
      <c r="T216" s="43">
        <v>0.30107262585594197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403.3</v>
      </c>
      <c r="L217" s="39">
        <v>149.07298507919754</v>
      </c>
      <c r="M217" s="42">
        <f t="shared" si="3"/>
        <v>3.2896105535924036E-2</v>
      </c>
      <c r="N217" s="12"/>
      <c r="O217" s="23">
        <v>44531</v>
      </c>
      <c r="P217" s="43">
        <v>0.53944954244014864</v>
      </c>
      <c r="Q217" s="43">
        <v>6.5135996520856804E-2</v>
      </c>
      <c r="R217" s="43">
        <v>6.9210105921747492E-2</v>
      </c>
      <c r="S217" s="43">
        <v>4.1345667085851542E-3</v>
      </c>
      <c r="T217" s="43">
        <v>0.32206978840866191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421.5</v>
      </c>
      <c r="L218" s="39">
        <v>151.61593329987377</v>
      </c>
      <c r="M218" s="42">
        <f t="shared" si="3"/>
        <v>1.7058410813503455E-2</v>
      </c>
      <c r="N218" s="12"/>
      <c r="O218" s="23">
        <v>44562</v>
      </c>
      <c r="P218" s="43">
        <v>0.53334636320773532</v>
      </c>
      <c r="Q218" s="43">
        <v>6.4223413433032589E-2</v>
      </c>
      <c r="R218" s="43">
        <v>6.7987317447270726E-2</v>
      </c>
      <c r="S218" s="43">
        <v>3.4844747203946575E-3</v>
      </c>
      <c r="T218" s="43">
        <v>0.33095843119156665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427.4</v>
      </c>
      <c r="L219" s="39">
        <v>152.48017776582452</v>
      </c>
      <c r="M219" s="42">
        <f t="shared" si="3"/>
        <v>5.7002219169235424E-3</v>
      </c>
      <c r="N219" s="12"/>
      <c r="O219" s="23">
        <v>44593</v>
      </c>
      <c r="P219" s="43">
        <v>0.53032340212786866</v>
      </c>
      <c r="Q219" s="43">
        <v>6.3561270889276794E-2</v>
      </c>
      <c r="R219" s="43">
        <v>6.7971717633472734E-2</v>
      </c>
      <c r="S219" s="43">
        <v>4.4546464528788573E-3</v>
      </c>
      <c r="T219" s="43">
        <v>0.33368896289650296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426.8</v>
      </c>
      <c r="L220" s="39">
        <v>153.01888220774231</v>
      </c>
      <c r="M220" s="42">
        <f t="shared" si="3"/>
        <v>3.5329473628049612E-3</v>
      </c>
      <c r="N220" s="12"/>
      <c r="O220" s="23">
        <v>44621</v>
      </c>
      <c r="P220" s="43">
        <v>0.52845639350607398</v>
      </c>
      <c r="Q220" s="43">
        <v>6.4228743484600351E-2</v>
      </c>
      <c r="R220" s="43">
        <v>6.9513238736562941E-2</v>
      </c>
      <c r="S220" s="43">
        <v>5.7542123687630556E-3</v>
      </c>
      <c r="T220" s="43">
        <v>0.33204741190399967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408.6</v>
      </c>
      <c r="L221" s="39">
        <v>151.58490392976694</v>
      </c>
      <c r="M221" s="42">
        <f t="shared" si="3"/>
        <v>-9.3712505103034083E-3</v>
      </c>
      <c r="N221" s="12"/>
      <c r="O221" s="23">
        <v>44652</v>
      </c>
      <c r="P221" s="43">
        <v>0.53456000181179508</v>
      </c>
      <c r="Q221" s="43">
        <v>6.5496100331446344E-2</v>
      </c>
      <c r="R221" s="43">
        <v>7.0418780588949181E-2</v>
      </c>
      <c r="S221" s="43">
        <v>8.6299893110401097E-3</v>
      </c>
      <c r="T221" s="43">
        <v>0.32089512795676933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522</v>
      </c>
      <c r="L222" s="39">
        <v>165.4189116933581</v>
      </c>
      <c r="M222" s="42">
        <f t="shared" si="3"/>
        <v>9.1262437122372031E-2</v>
      </c>
      <c r="N222" s="12"/>
      <c r="O222" s="23">
        <v>44682</v>
      </c>
      <c r="P222" s="43">
        <v>0.48985467072559979</v>
      </c>
      <c r="Q222" s="43">
        <v>6.0403386835398899E-2</v>
      </c>
      <c r="R222" s="43">
        <v>6.4643256210080338E-2</v>
      </c>
      <c r="S222" s="43">
        <v>9.429081667302391E-3</v>
      </c>
      <c r="T222" s="43">
        <v>0.37566960456161869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555.63228150951568</v>
      </c>
      <c r="L223" s="39">
        <v>170.21140616713492</v>
      </c>
      <c r="M223" s="42">
        <f t="shared" si="3"/>
        <v>2.8971865578833134E-2</v>
      </c>
      <c r="N223" s="12"/>
      <c r="O223" s="23">
        <v>44713</v>
      </c>
      <c r="P223" s="43">
        <v>0.47606225895208448</v>
      </c>
      <c r="Q223" s="43">
        <v>5.9664124284455312E-2</v>
      </c>
      <c r="R223" s="43">
        <v>6.3982454745508233E-2</v>
      </c>
      <c r="S223" s="43">
        <v>1.1676193907336027E-2</v>
      </c>
      <c r="T223" s="43">
        <v>0.38861496811061613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549.1</v>
      </c>
      <c r="L224" s="39">
        <v>170.26115480690299</v>
      </c>
      <c r="M224" s="42">
        <f t="shared" si="3"/>
        <v>2.922755935592658E-4</v>
      </c>
      <c r="N224" s="12"/>
      <c r="O224" s="23">
        <v>44743</v>
      </c>
      <c r="P224" s="43">
        <v>0.47821755361943336</v>
      </c>
      <c r="Q224" s="43">
        <v>6.0180681084167541E-2</v>
      </c>
      <c r="R224" s="43">
        <v>6.4074137197000433E-2</v>
      </c>
      <c r="S224" s="43">
        <v>1.359361982144382E-2</v>
      </c>
      <c r="T224" s="43">
        <v>0.38393400827795476</v>
      </c>
      <c r="U224" s="43">
        <v>0.99999999999999989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507.71667409934071</v>
      </c>
      <c r="L225" s="39">
        <v>165.75268505629811</v>
      </c>
      <c r="M225" s="42">
        <f t="shared" si="3"/>
        <v>-2.6479732007679835E-2</v>
      </c>
      <c r="N225" s="12"/>
      <c r="O225" s="23">
        <v>44774</v>
      </c>
      <c r="P225" s="43">
        <v>0.4912250616062222</v>
      </c>
      <c r="Q225" s="43">
        <v>6.231125754970377E-2</v>
      </c>
      <c r="R225" s="43">
        <v>6.6100401867359881E-2</v>
      </c>
      <c r="S225" s="43">
        <v>1.5708786762768184E-2</v>
      </c>
      <c r="T225" s="43">
        <v>0.36465449221394586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485.68783664417344</v>
      </c>
      <c r="L226" s="39">
        <v>163.13792252591062</v>
      </c>
      <c r="M226" s="42">
        <f t="shared" si="3"/>
        <v>-1.5775084002406237E-2</v>
      </c>
      <c r="N226" s="12"/>
      <c r="O226" s="23">
        <v>44805</v>
      </c>
      <c r="P226" s="43">
        <v>0.49909838048381933</v>
      </c>
      <c r="Q226" s="43">
        <v>6.4034475752183018E-2</v>
      </c>
      <c r="R226" s="43">
        <v>6.7793437739372256E-2</v>
      </c>
      <c r="S226" s="43">
        <v>1.4649794909204225E-2</v>
      </c>
      <c r="T226" s="43">
        <v>0.3544239111154211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429.1</v>
      </c>
      <c r="L227" s="39">
        <v>157.97241120860514</v>
      </c>
      <c r="M227" s="42">
        <f t="shared" si="3"/>
        <v>-3.1663461427768658E-2</v>
      </c>
      <c r="N227" s="12"/>
      <c r="O227" s="23">
        <v>44835</v>
      </c>
      <c r="P227" s="43">
        <v>0.52001079484407664</v>
      </c>
      <c r="Q227" s="43">
        <v>6.6128327499237985E-2</v>
      </c>
      <c r="R227" s="43">
        <v>7.0426576445406786E-2</v>
      </c>
      <c r="S227" s="43">
        <v>2.0065600673581725E-2</v>
      </c>
      <c r="T227" s="43">
        <v>0.32336870053769684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364.5</v>
      </c>
      <c r="L228" s="39">
        <v>151.30821131226534</v>
      </c>
      <c r="M228" s="42">
        <f t="shared" si="3"/>
        <v>-4.2185846537086902E-2</v>
      </c>
      <c r="N228" s="12"/>
      <c r="O228" s="23">
        <v>44866</v>
      </c>
      <c r="P228" s="43">
        <v>0.54291408512184991</v>
      </c>
      <c r="Q228" s="43">
        <v>6.9942192177588541E-2</v>
      </c>
      <c r="R228" s="43">
        <v>7.3590537471544704E-2</v>
      </c>
      <c r="S228" s="43">
        <v>2.6768636217963663E-2</v>
      </c>
      <c r="T228" s="43">
        <v>0.28678454901105316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371.9</v>
      </c>
      <c r="L229" s="39">
        <v>152.29433365277629</v>
      </c>
      <c r="M229" s="42">
        <f t="shared" si="3"/>
        <v>6.5173088225582987E-3</v>
      </c>
      <c r="N229" s="12"/>
      <c r="O229" s="23">
        <v>44896</v>
      </c>
      <c r="P229" s="43">
        <v>0.53939865749249793</v>
      </c>
      <c r="Q229" s="43">
        <v>7.0205693519424572E-2</v>
      </c>
      <c r="R229" s="43">
        <v>7.4409722438105383E-2</v>
      </c>
      <c r="S229" s="43">
        <v>2.5273800485244888E-2</v>
      </c>
      <c r="T229" s="43">
        <v>0.29071212606472718</v>
      </c>
      <c r="U229" s="43">
        <v>0.99999999999999989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349.8</v>
      </c>
      <c r="L230" s="39">
        <v>149.90714697709276</v>
      </c>
      <c r="M230" s="42">
        <f t="shared" si="3"/>
        <v>-1.5674822683332312E-2</v>
      </c>
      <c r="N230" s="12"/>
      <c r="O230" s="23">
        <v>44927</v>
      </c>
      <c r="P230" s="43">
        <v>0.55171102300414521</v>
      </c>
      <c r="Q230" s="43">
        <v>7.0717185675765459E-2</v>
      </c>
      <c r="R230" s="43">
        <v>7.5782701661142787E-2</v>
      </c>
      <c r="S230" s="43">
        <v>2.3998083809034725E-2</v>
      </c>
      <c r="T230" s="43">
        <v>0.27779100584991168</v>
      </c>
      <c r="U230" s="43">
        <v>0.99999999999999978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304.89999999999998</v>
      </c>
      <c r="L231" s="39">
        <v>145.0988579140998</v>
      </c>
      <c r="M231" s="42">
        <f t="shared" si="3"/>
        <v>-3.2075115562887224E-2</v>
      </c>
      <c r="N231" s="12"/>
      <c r="O231" s="23">
        <v>44958</v>
      </c>
      <c r="P231" s="43">
        <v>0.56999363470749842</v>
      </c>
      <c r="Q231" s="43">
        <v>7.2621998973649057E-2</v>
      </c>
      <c r="R231" s="43">
        <v>7.8358749750109924E-2</v>
      </c>
      <c r="S231" s="43">
        <v>2.8867761645393276E-2</v>
      </c>
      <c r="T231" s="43">
        <v>0.2501578549233493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291.5</v>
      </c>
      <c r="L232" s="39">
        <v>143.62076888888373</v>
      </c>
      <c r="M232" s="42">
        <f t="shared" si="3"/>
        <v>-1.018677229073095E-2</v>
      </c>
      <c r="N232" s="12"/>
      <c r="O232" s="23">
        <v>44986</v>
      </c>
      <c r="P232" s="43">
        <v>0.57585978723141362</v>
      </c>
      <c r="Q232" s="43">
        <v>7.3685916567104187E-2</v>
      </c>
      <c r="R232" s="43">
        <v>8.0277425659732102E-2</v>
      </c>
      <c r="S232" s="43">
        <v>2.8551782326065783E-2</v>
      </c>
      <c r="T232" s="43">
        <v>0.24162508821568443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287.2</v>
      </c>
      <c r="L233" s="39">
        <v>144.2434829508374</v>
      </c>
      <c r="M233" s="42">
        <f t="shared" si="3"/>
        <v>4.335821808860052E-3</v>
      </c>
      <c r="N233" s="12"/>
      <c r="O233" s="23">
        <v>45017</v>
      </c>
      <c r="P233" s="43">
        <v>0.57801644321631129</v>
      </c>
      <c r="Q233" s="43">
        <v>7.406114521087924E-2</v>
      </c>
      <c r="R233" s="43">
        <v>7.9670286395325862E-2</v>
      </c>
      <c r="S233" s="43">
        <v>3.1219051023766944E-2</v>
      </c>
      <c r="T233" s="43">
        <v>0.23703307415371661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252.4</v>
      </c>
      <c r="L234" s="39">
        <v>139.81177723004694</v>
      </c>
      <c r="M234" s="42">
        <f t="shared" si="3"/>
        <v>-3.0723784743196481E-2</v>
      </c>
      <c r="N234" s="12"/>
      <c r="O234" s="23">
        <v>45047</v>
      </c>
      <c r="P234" s="43">
        <v>0.59633821001495391</v>
      </c>
      <c r="Q234" s="43">
        <v>7.6278652589785681E-2</v>
      </c>
      <c r="R234" s="43">
        <v>8.2598897078809796E-2</v>
      </c>
      <c r="S234" s="43">
        <v>2.9869448137115388E-2</v>
      </c>
      <c r="T234" s="43">
        <v>0.21491479217933523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240.6</v>
      </c>
      <c r="L235" s="39">
        <v>138.48142300430177</v>
      </c>
      <c r="M235" s="42">
        <f t="shared" si="3"/>
        <v>-9.5153230443254522E-3</v>
      </c>
      <c r="N235" s="12"/>
      <c r="O235" s="23">
        <v>45078</v>
      </c>
      <c r="P235" s="43">
        <v>0.60206707270610393</v>
      </c>
      <c r="Q235" s="43">
        <v>7.7208401540181076E-2</v>
      </c>
      <c r="R235" s="43">
        <v>8.3460256597382765E-2</v>
      </c>
      <c r="S235" s="43">
        <v>3.0428893540879652E-2</v>
      </c>
      <c r="T235" s="43">
        <v>0.20683537561545268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217.7</v>
      </c>
      <c r="L236" s="39">
        <v>136.04086118525447</v>
      </c>
      <c r="M236" s="42">
        <f t="shared" si="3"/>
        <v>-1.7623748847320098E-2</v>
      </c>
      <c r="N236" s="12"/>
      <c r="O236" s="23">
        <v>45108</v>
      </c>
      <c r="P236" s="43">
        <v>0.61531957871300513</v>
      </c>
      <c r="Q236" s="43">
        <v>7.7524214381299333E-2</v>
      </c>
      <c r="R236" s="43">
        <v>8.4750313231041319E-2</v>
      </c>
      <c r="S236" s="43">
        <v>3.1899405838073359E-2</v>
      </c>
      <c r="T236" s="43">
        <v>0.19050648783658089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235</v>
      </c>
      <c r="L237" s="39">
        <v>138.49501789421612</v>
      </c>
      <c r="M237" s="42">
        <f t="shared" si="3"/>
        <v>1.8039849847904854E-2</v>
      </c>
      <c r="N237" s="12"/>
      <c r="O237" s="23">
        <v>45139</v>
      </c>
      <c r="P237" s="43">
        <v>0.60441600474179269</v>
      </c>
      <c r="Q237" s="43">
        <v>7.6413059145079926E-2</v>
      </c>
      <c r="R237" s="43">
        <v>8.3655605626174578E-2</v>
      </c>
      <c r="S237" s="43">
        <v>3.3513909052724875E-2</v>
      </c>
      <c r="T237" s="43">
        <v>0.20200142143422789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261.39999999999998</v>
      </c>
      <c r="L238" s="39">
        <v>141.92579961456744</v>
      </c>
      <c r="M238" s="42">
        <f t="shared" si="3"/>
        <v>2.4771878241654832E-2</v>
      </c>
      <c r="N238" s="12"/>
      <c r="O238" s="23">
        <v>45170</v>
      </c>
      <c r="P238" s="43">
        <v>0.58980541677126641</v>
      </c>
      <c r="Q238" s="43">
        <v>7.5911182688926618E-2</v>
      </c>
      <c r="R238" s="43">
        <v>8.2494085860211883E-2</v>
      </c>
      <c r="S238" s="43">
        <v>3.2526518883773357E-2</v>
      </c>
      <c r="T238" s="43">
        <v>0.21926279579582178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251.3</v>
      </c>
      <c r="L239" s="39">
        <v>142.54012236329754</v>
      </c>
      <c r="M239" s="42">
        <f t="shared" si="3"/>
        <v>4.3284783344426092E-3</v>
      </c>
      <c r="N239" s="12"/>
      <c r="O239" s="23">
        <v>45200</v>
      </c>
      <c r="P239" s="43">
        <v>0.60071670619442097</v>
      </c>
      <c r="Q239" s="43">
        <v>7.5073747043127526E-2</v>
      </c>
      <c r="R239" s="43">
        <v>8.1940785550721387E-2</v>
      </c>
      <c r="S239" s="43">
        <v>3.2386335332952675E-2</v>
      </c>
      <c r="T239" s="43">
        <v>0.20988242587877751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254.9</v>
      </c>
      <c r="L240" s="39">
        <v>143.08932959068045</v>
      </c>
      <c r="M240" s="42">
        <f t="shared" si="3"/>
        <v>3.8530009535358012E-3</v>
      </c>
      <c r="N240" s="12"/>
      <c r="O240" s="23">
        <v>45231</v>
      </c>
      <c r="P240" s="43">
        <v>0.59841102793318801</v>
      </c>
      <c r="Q240" s="43">
        <v>7.459498056529644E-2</v>
      </c>
      <c r="R240" s="43">
        <v>8.1429273112372108E-2</v>
      </c>
      <c r="S240" s="43">
        <v>3.3492733832060778E-2</v>
      </c>
      <c r="T240" s="43">
        <v>0.2120719845570827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276.60000000000002</v>
      </c>
      <c r="L241" s="45">
        <v>145.65280590475811</v>
      </c>
      <c r="M241" s="42">
        <f t="shared" si="3"/>
        <v>1.7915216469395201E-2</v>
      </c>
      <c r="N241" s="12"/>
      <c r="O241" s="23">
        <v>45261</v>
      </c>
      <c r="P241" s="46">
        <v>0.58787904753871023</v>
      </c>
      <c r="Q241" s="46">
        <v>7.3469378247309619E-2</v>
      </c>
      <c r="R241" s="46">
        <v>7.9931612208274119E-2</v>
      </c>
      <c r="S241" s="46">
        <v>3.2644183897433246E-2</v>
      </c>
      <c r="T241" s="46">
        <v>0.22607577810827292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ROUND($N$477*(M483/LOOKUP($F241,_xlfn._xlws.FILTER($F$468:$F$477,G$468:G$477&lt;&gt;""),_xlfn._xlws.FILTER(G$468:G$477,G$468:G$477&lt;&gt;"")))*(N483/LOOKUP($F241,_xlfn._xlws.FILTER($F$468:$F$477,H$468:H$477&lt;&gt;""),_xlfn._xlws.FILTER(H$468:H$477,H$468:H$477&lt;&gt;""))),1))</f>
        <v>255.9</v>
      </c>
      <c r="L242" s="50">
        <f>IF(V483="","",V483)</f>
        <v>142.81188843108748</v>
      </c>
      <c r="M242" s="42">
        <f t="shared" si="3"/>
        <v>-1.9504721903732425E-2</v>
      </c>
      <c r="N242" s="12"/>
      <c r="O242" s="23">
        <v>45292</v>
      </c>
      <c r="P242" s="51">
        <f t="shared" ref="P242:P305" si="4">IFERROR((G242*Q$480)/$L242*(100/Q$481),"")</f>
        <v>0.5998322530194401</v>
      </c>
      <c r="Q242" s="51">
        <f t="shared" ref="Q242:Q305" si="5">IFERROR((H242*R$480)/$L242*(100/R$481),"")</f>
        <v>7.4676233893772703E-2</v>
      </c>
      <c r="R242" s="51">
        <f t="shared" ref="R242:R305" si="6">IFERROR((I242*S$480)/$L242*(100/S$481),"")</f>
        <v>8.1258484330647723E-2</v>
      </c>
      <c r="S242" s="51">
        <f t="shared" ref="S242:S305" si="7">IFERROR((J242*T$480)/$L242*(100/T$481),"")</f>
        <v>3.0915453805185858E-2</v>
      </c>
      <c r="T242" s="51">
        <f t="shared" ref="T242:T305" si="8">IFERROR((K242*U$480)/$L242*(100/U$481),"")</f>
        <v>0.21331757495095352</v>
      </c>
      <c r="U242" s="52">
        <f>IF(P242="","",SUM(P242:T242))</f>
        <v>0.99999999999999989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ROUND($N$477*(M484/LOOKUP($F242,_xlfn._xlws.FILTER($F$468:$F$477,G$468:G$477&lt;&gt;""),_xlfn._xlws.FILTER(G$468:G$477,G$468:G$477&lt;&gt;"")))*(N484/LOOKUP($F242,_xlfn._xlws.FILTER($F$468:$F$477,H$468:H$477&lt;&gt;""),_xlfn._xlws.FILTER(H$468:H$477,H$468:H$477&lt;&gt;""))),1))</f>
        <v>240.3</v>
      </c>
      <c r="L243" s="50">
        <f t="shared" ref="L243:L306" si="10">IF(V484="","",V484)</f>
        <v>140.4663075744017</v>
      </c>
      <c r="M243" s="42">
        <f t="shared" si="3"/>
        <v>-1.6424268892835325E-2</v>
      </c>
      <c r="N243" s="12"/>
      <c r="O243" s="23">
        <v>45323</v>
      </c>
      <c r="P243" s="51">
        <f t="shared" si="4"/>
        <v>0.60984856991564573</v>
      </c>
      <c r="Q243" s="51">
        <f t="shared" si="5"/>
        <v>7.5534863176425826E-2</v>
      </c>
      <c r="R243" s="51">
        <f t="shared" si="6"/>
        <v>8.2481591480659949E-2</v>
      </c>
      <c r="S243" s="51">
        <f t="shared" si="7"/>
        <v>2.8476579680015397E-2</v>
      </c>
      <c r="T243" s="51">
        <f t="shared" si="8"/>
        <v>0.20365839574725297</v>
      </c>
      <c r="U243" s="42">
        <f t="shared" ref="U243:U306" si="11">IF(P243="","",SUM(P243:T243))</f>
        <v>0.99999999999999989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ROUND($N$477*(M485/LOOKUP($F243,_xlfn._xlws.FILTER($F$468:$F$477,G$468:G$477&lt;&gt;""),_xlfn._xlws.FILTER(G$468:G$477,G$468:G$477&lt;&gt;"")))*(N485/LOOKUP($F243,_xlfn._xlws.FILTER($F$468:$F$477,H$468:H$477&lt;&gt;""),_xlfn._xlws.FILTER(H$468:H$477,H$468:H$477&lt;&gt;""))),1))</f>
        <v>229</v>
      </c>
      <c r="L244" s="50">
        <f t="shared" si="10"/>
        <v>139.1900071030239</v>
      </c>
      <c r="M244" s="42">
        <f t="shared" si="3"/>
        <v>-9.0861680172077408E-3</v>
      </c>
      <c r="N244" s="12"/>
      <c r="O244" s="23">
        <v>45352</v>
      </c>
      <c r="P244" s="51">
        <f t="shared" si="4"/>
        <v>0.61544056630570487</v>
      </c>
      <c r="Q244" s="51">
        <f t="shared" si="5"/>
        <v>7.6945989797228873E-2</v>
      </c>
      <c r="R244" s="51">
        <f t="shared" si="6"/>
        <v>8.2562820683287796E-2</v>
      </c>
      <c r="S244" s="51">
        <f t="shared" si="7"/>
        <v>2.9189545760665032E-2</v>
      </c>
      <c r="T244" s="51">
        <f t="shared" si="8"/>
        <v>0.19586107745311335</v>
      </c>
      <c r="U244" s="42">
        <f t="shared" si="11"/>
        <v>0.99999999999999989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ROUND($N$477*(M486/LOOKUP($F244,_xlfn._xlws.FILTER($F$468:$F$477,G$468:G$477&lt;&gt;""),_xlfn._xlws.FILTER(G$468:G$477,G$468:G$477&lt;&gt;"")))*(N486/LOOKUP($F244,_xlfn._xlws.FILTER($F$468:$F$477,H$468:H$477&lt;&gt;""),_xlfn._xlws.FILTER(H$468:H$477,H$468:H$477&lt;&gt;""))),1))</f>
        <v>230.9</v>
      </c>
      <c r="L245" s="50">
        <f t="shared" ref="L245:L264" si="12">IF(V486="","",V486)</f>
        <v>140.41310317234257</v>
      </c>
      <c r="M245" s="42">
        <f t="shared" si="3"/>
        <v>8.7872405122688679E-3</v>
      </c>
      <c r="N245" s="12"/>
      <c r="O245" s="23">
        <v>45383</v>
      </c>
      <c r="P245" s="51">
        <f t="shared" si="4"/>
        <v>0.61524644802837436</v>
      </c>
      <c r="Q245" s="51">
        <f t="shared" si="5"/>
        <v>7.6664237759734299E-2</v>
      </c>
      <c r="R245" s="51">
        <f t="shared" si="6"/>
        <v>8.2044402105774822E-2</v>
      </c>
      <c r="S245" s="51">
        <f t="shared" si="7"/>
        <v>3.0279028317077069E-2</v>
      </c>
      <c r="T245" s="51">
        <f t="shared" si="8"/>
        <v>0.19576588378903959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ROUND($N$477*(M487/LOOKUP($F245,_xlfn._xlws.FILTER($F$468:$F$477,G$468:G$477&lt;&gt;""),_xlfn._xlws.FILTER(G$468:G$477,G$468:G$477&lt;&gt;"")))*(N487/LOOKUP($F245,_xlfn._xlws.FILTER($F$468:$F$477,H$468:H$477&lt;&gt;""),_xlfn._xlws.FILTER(H$468:H$477,H$468:H$477&lt;&gt;""))),1))</f>
        <v>245.7</v>
      </c>
      <c r="L246" s="50">
        <f t="shared" si="12"/>
        <v>142.15000055028113</v>
      </c>
      <c r="M246" s="42">
        <f t="shared" si="3"/>
        <v>1.2369909493465947E-2</v>
      </c>
      <c r="N246" s="12"/>
      <c r="O246" s="23">
        <v>45413</v>
      </c>
      <c r="P246" s="51">
        <f t="shared" si="4"/>
        <v>0.60772889658110218</v>
      </c>
      <c r="Q246" s="51">
        <f t="shared" si="5"/>
        <v>7.5727495494302924E-2</v>
      </c>
      <c r="R246" s="51">
        <f t="shared" si="6"/>
        <v>8.0777510044478196E-2</v>
      </c>
      <c r="S246" s="51">
        <f t="shared" si="7"/>
        <v>2.9997544332670729E-2</v>
      </c>
      <c r="T246" s="51">
        <f t="shared" si="8"/>
        <v>0.20576855354744597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ROUND($N$477*(M488/LOOKUP($F246,_xlfn._xlws.FILTER($F$468:$F$477,G$468:G$477&lt;&gt;""),_xlfn._xlws.FILTER(G$468:G$477,G$468:G$477&lt;&gt;"")))*(N488/LOOKUP($F246,_xlfn._xlws.FILTER($F$468:$F$477,H$468:H$477&lt;&gt;""),_xlfn._xlws.FILTER(H$468:H$477,H$468:H$477&lt;&gt;""))),1))</f>
        <v>256.39999999999998</v>
      </c>
      <c r="L247" s="50">
        <f t="shared" si="12"/>
        <v>143.53019881652432</v>
      </c>
      <c r="M247" s="42">
        <f t="shared" si="3"/>
        <v>9.709449601830844E-3</v>
      </c>
      <c r="N247" s="12"/>
      <c r="O247" s="23">
        <v>45444</v>
      </c>
      <c r="P247" s="51">
        <f t="shared" si="4"/>
        <v>0.60188492523344639</v>
      </c>
      <c r="Q247" s="51">
        <f t="shared" si="5"/>
        <v>7.5062637630604737E-2</v>
      </c>
      <c r="R247" s="51">
        <f t="shared" si="6"/>
        <v>8.0328082123046277E-2</v>
      </c>
      <c r="S247" s="51">
        <f t="shared" si="7"/>
        <v>3.0059635145634013E-2</v>
      </c>
      <c r="T247" s="51">
        <f t="shared" si="8"/>
        <v>0.21266471986726865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ROUND($N$477*(M489/LOOKUP($F247,_xlfn._xlws.FILTER($F$468:$F$477,G$468:G$477&lt;&gt;""),_xlfn._xlws.FILTER(G$468:G$477,G$468:G$477&lt;&gt;"")))*(N489/LOOKUP($F247,_xlfn._xlws.FILTER($F$468:$F$477,H$468:H$477&lt;&gt;""),_xlfn._xlws.FILTER(H$468:H$477,H$468:H$477&lt;&gt;""))),1))</f>
        <v>267.89999999999998</v>
      </c>
      <c r="L248" s="50">
        <f t="shared" si="12"/>
        <v>145.74718682192844</v>
      </c>
      <c r="M248" s="42">
        <f t="shared" si="3"/>
        <v>1.5446143206685692E-2</v>
      </c>
      <c r="N248" s="12"/>
      <c r="O248" s="23">
        <v>45474</v>
      </c>
      <c r="P248" s="51">
        <f t="shared" si="4"/>
        <v>0.59770724273193265</v>
      </c>
      <c r="Q248" s="51">
        <f t="shared" si="5"/>
        <v>7.3920845662541812E-2</v>
      </c>
      <c r="R248" s="51">
        <f t="shared" si="6"/>
        <v>7.942855262251404E-2</v>
      </c>
      <c r="S248" s="51">
        <f t="shared" si="7"/>
        <v>3.012021845939156E-2</v>
      </c>
      <c r="T248" s="51">
        <f t="shared" si="8"/>
        <v>0.21882314052361998</v>
      </c>
      <c r="U248" s="42">
        <f t="shared" si="11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ROUND($N$477*(M490/LOOKUP($F248,_xlfn._xlws.FILTER($F$468:$F$477,G$468:G$477&lt;&gt;""),_xlfn._xlws.FILTER(G$468:G$477,G$468:G$477&lt;&gt;"")))*(N490/LOOKUP($F248,_xlfn._xlws.FILTER($F$468:$F$477,H$468:H$477&lt;&gt;""),_xlfn._xlws.FILTER(H$468:H$477,H$468:H$477&lt;&gt;""))),1))</f>
        <v>270.10000000000002</v>
      </c>
      <c r="L249" s="50">
        <f t="shared" si="12"/>
        <v>145.8958840366634</v>
      </c>
      <c r="M249" s="42">
        <f t="shared" si="3"/>
        <v>1.0202407194084273E-3</v>
      </c>
      <c r="N249" s="12"/>
      <c r="O249" s="23">
        <v>45505</v>
      </c>
      <c r="P249" s="51">
        <f t="shared" si="4"/>
        <v>0.59709805897868273</v>
      </c>
      <c r="Q249" s="51">
        <f t="shared" si="5"/>
        <v>7.3845505470915077E-2</v>
      </c>
      <c r="R249" s="51">
        <f t="shared" si="6"/>
        <v>7.9347598971056477E-2</v>
      </c>
      <c r="S249" s="51">
        <f t="shared" si="7"/>
        <v>2.9313572401217926E-2</v>
      </c>
      <c r="T249" s="51">
        <f t="shared" si="8"/>
        <v>0.22039526417812769</v>
      </c>
      <c r="U249" s="42">
        <f t="shared" si="11"/>
        <v>0.99999999999999989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ROUND($N$477*(M491/LOOKUP($F249,_xlfn._xlws.FILTER($F$468:$F$477,G$468:G$477&lt;&gt;""),_xlfn._xlws.FILTER(G$468:G$477,G$468:G$477&lt;&gt;"")))*(N491/LOOKUP($F249,_xlfn._xlws.FILTER($F$468:$F$477,H$468:H$477&lt;&gt;""),_xlfn._xlws.FILTER(H$468:H$477,H$468:H$477&lt;&gt;""))),1))</f>
        <v>268.89999999999998</v>
      </c>
      <c r="L250" s="50">
        <f t="shared" si="12"/>
        <v>145.53781173225281</v>
      </c>
      <c r="M250" s="42">
        <f t="shared" si="3"/>
        <v>-2.4543002482552145E-3</v>
      </c>
      <c r="N250" s="12"/>
      <c r="O250" s="23">
        <v>45536</v>
      </c>
      <c r="P250" s="51">
        <f t="shared" si="4"/>
        <v>0.59856712241582533</v>
      </c>
      <c r="Q250" s="51">
        <f t="shared" si="5"/>
        <v>7.4839303060296403E-2</v>
      </c>
      <c r="R250" s="51">
        <f t="shared" si="6"/>
        <v>7.967194889229251E-2</v>
      </c>
      <c r="S250" s="51">
        <f t="shared" si="7"/>
        <v>2.6965695410528654E-2</v>
      </c>
      <c r="T250" s="51">
        <f t="shared" si="8"/>
        <v>0.21995593022105722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ROUND($N$477*(M492/LOOKUP($F250,_xlfn._xlws.FILTER($F$468:$F$477,G$468:G$477&lt;&gt;""),_xlfn._xlws.FILTER(G$468:G$477,G$468:G$477&lt;&gt;"")))*(N492/LOOKUP($F250,_xlfn._xlws.FILTER($F$468:$F$477,H$468:H$477&lt;&gt;""),_xlfn._xlws.FILTER(H$468:H$477,H$468:H$477&lt;&gt;""))),1))</f>
        <v>250.8</v>
      </c>
      <c r="L251" s="50">
        <f t="shared" si="12"/>
        <v>146.13628915832277</v>
      </c>
      <c r="M251" s="42">
        <f t="shared" si="3"/>
        <v>4.1121782645117122E-3</v>
      </c>
      <c r="N251" s="12"/>
      <c r="O251" s="23">
        <v>45566</v>
      </c>
      <c r="P251" s="51">
        <f t="shared" si="4"/>
        <v>0.61574099915769165</v>
      </c>
      <c r="Q251" s="51">
        <f t="shared" si="5"/>
        <v>7.4221739023886152E-2</v>
      </c>
      <c r="R251" s="51">
        <f t="shared" si="6"/>
        <v>7.9474264505271175E-2</v>
      </c>
      <c r="S251" s="51">
        <f t="shared" si="7"/>
        <v>2.6252739887660467E-2</v>
      </c>
      <c r="T251" s="51">
        <f t="shared" si="8"/>
        <v>0.20431025742549061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ROUND($N$477*(M493/LOOKUP($F251,_xlfn._xlws.FILTER($F$468:$F$477,G$468:G$477&lt;&gt;""),_xlfn._xlws.FILTER(G$468:G$477,G$468:G$477&lt;&gt;"")))*(N493/LOOKUP($F251,_xlfn._xlws.FILTER($F$468:$F$477,H$468:H$477&lt;&gt;""),_xlfn._xlws.FILTER(H$468:H$477,H$468:H$477&lt;&gt;""))),1))</f>
        <v>249.6</v>
      </c>
      <c r="L252" s="50">
        <f t="shared" si="12"/>
        <v>145.65836023277802</v>
      </c>
      <c r="M252" s="42">
        <f t="shared" si="3"/>
        <v>-3.2704328835595486E-3</v>
      </c>
      <c r="N252" s="12"/>
      <c r="O252" s="23">
        <v>45597</v>
      </c>
      <c r="P252" s="51">
        <f t="shared" si="4"/>
        <v>0.6177613461784256</v>
      </c>
      <c r="Q252" s="51">
        <f t="shared" si="5"/>
        <v>7.4215598693031071E-2</v>
      </c>
      <c r="R252" s="51">
        <f t="shared" si="6"/>
        <v>7.9670522033628455E-2</v>
      </c>
      <c r="S252" s="51">
        <f t="shared" si="7"/>
        <v>2.435266884545445E-2</v>
      </c>
      <c r="T252" s="51">
        <f t="shared" si="8"/>
        <v>0.20399986424946037</v>
      </c>
      <c r="U252" s="42">
        <f t="shared" si="11"/>
        <v>0.99999999999999989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ROUND($N$477*(M494/LOOKUP($F252,_xlfn._xlws.FILTER($F$468:$F$477,G$468:G$477&lt;&gt;""),_xlfn._xlws.FILTER(G$468:G$477,G$468:G$477&lt;&gt;"")))*(N494/LOOKUP($F252,_xlfn._xlws.FILTER($F$468:$F$477,H$468:H$477&lt;&gt;""),_xlfn._xlws.FILTER(H$468:H$477,H$468:H$477&lt;&gt;""))),1))</f>
        <v>276.5</v>
      </c>
      <c r="L253" s="50">
        <f t="shared" si="12"/>
        <v>148.96863355188691</v>
      </c>
      <c r="M253" s="42">
        <f t="shared" si="3"/>
        <v>2.272628439465274E-2</v>
      </c>
      <c r="N253" s="12"/>
      <c r="O253" s="23">
        <v>45627</v>
      </c>
      <c r="P253" s="51">
        <f t="shared" si="4"/>
        <v>0.60403389998339185</v>
      </c>
      <c r="Q253" s="51">
        <f t="shared" si="5"/>
        <v>7.299365367355215E-2</v>
      </c>
      <c r="R253" s="51">
        <f t="shared" si="6"/>
        <v>7.7521679043983216E-2</v>
      </c>
      <c r="S253" s="51">
        <f t="shared" si="7"/>
        <v>2.4487025591651203E-2</v>
      </c>
      <c r="T253" s="51">
        <f t="shared" si="8"/>
        <v>0.22096374170742153</v>
      </c>
      <c r="U253" s="42">
        <f t="shared" si="11"/>
        <v>0.99999999999999989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ROUND($N$477*(M495/LOOKUP($F253,_xlfn._xlws.FILTER($F$468:$F$477,G$468:G$477&lt;&gt;""),_xlfn._xlws.FILTER(G$468:G$477,G$468:G$477&lt;&gt;"")))*(N495/LOOKUP($F253,_xlfn._xlws.FILTER($F$468:$F$477,H$468:H$477&lt;&gt;""),_xlfn._xlws.FILTER(H$468:H$477,H$468:H$477&lt;&gt;""))),1))</f>
        <v>306.2</v>
      </c>
      <c r="L254" s="50">
        <f t="shared" si="12"/>
        <v>151.63327094957751</v>
      </c>
      <c r="M254" s="42">
        <f t="shared" si="3"/>
        <v>1.788723796518199E-2</v>
      </c>
      <c r="N254" s="12"/>
      <c r="O254" s="23">
        <v>45658</v>
      </c>
      <c r="P254" s="51">
        <f t="shared" si="4"/>
        <v>0.58963651600986355</v>
      </c>
      <c r="Q254" s="51">
        <f t="shared" si="5"/>
        <v>7.1471107042234153E-2</v>
      </c>
      <c r="R254" s="51">
        <f t="shared" si="6"/>
        <v>7.634530354435505E-2</v>
      </c>
      <c r="S254" s="51">
        <f t="shared" si="7"/>
        <v>2.2148770813989315E-2</v>
      </c>
      <c r="T254" s="51">
        <f t="shared" si="8"/>
        <v>0.24039830258955788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ROUND($N$477*(M496/LOOKUP($F254,_xlfn._xlws.FILTER($F$468:$F$477,G$468:G$477&lt;&gt;""),_xlfn._xlws.FILTER(G$468:G$477,G$468:G$477&lt;&gt;"")))*(N496/LOOKUP($F254,_xlfn._xlws.FILTER($F$468:$F$477,H$468:H$477&lt;&gt;""),_xlfn._xlws.FILTER(H$468:H$477,H$468:H$477&lt;&gt;""))),1))</f>
        <v>294.7</v>
      </c>
      <c r="L255" s="50">
        <f t="shared" si="12"/>
        <v>150.45381674617119</v>
      </c>
      <c r="M255" s="42">
        <f t="shared" si="3"/>
        <v>-7.7783338446779648E-3</v>
      </c>
      <c r="N255" s="12"/>
      <c r="O255" s="23">
        <v>45689</v>
      </c>
      <c r="P255" s="51">
        <f t="shared" si="4"/>
        <v>0.59425885981163629</v>
      </c>
      <c r="Q255" s="51">
        <f t="shared" si="5"/>
        <v>7.1850104192161743E-2</v>
      </c>
      <c r="R255" s="51">
        <f t="shared" si="6"/>
        <v>7.7131161237908946E-2</v>
      </c>
      <c r="S255" s="51">
        <f t="shared" si="7"/>
        <v>2.3576469431181944E-2</v>
      </c>
      <c r="T255" s="51">
        <f t="shared" si="8"/>
        <v>0.23318340532711113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ROUND($N$477*(M497/LOOKUP($F255,_xlfn._xlws.FILTER($F$468:$F$477,G$468:G$477&lt;&gt;""),_xlfn._xlws.FILTER(G$468:G$477,G$468:G$477&lt;&gt;"")))*(N497/LOOKUP($F255,_xlfn._xlws.FILTER($F$468:$F$477,H$468:H$477&lt;&gt;""),_xlfn._xlws.FILTER(H$468:H$477,H$468:H$477&lt;&gt;""))),1))</f>
        <v>289</v>
      </c>
      <c r="L256" s="50">
        <f t="shared" si="12"/>
        <v>149.65429818292668</v>
      </c>
      <c r="M256" s="42">
        <f t="shared" si="3"/>
        <v>-5.314046399988448E-3</v>
      </c>
      <c r="N256" s="12"/>
      <c r="O256" s="23">
        <v>45717</v>
      </c>
      <c r="P256" s="51">
        <f t="shared" si="4"/>
        <v>0.59743364994837633</v>
      </c>
      <c r="Q256" s="51">
        <f t="shared" si="5"/>
        <v>7.2659221804758478E-2</v>
      </c>
      <c r="R256" s="51">
        <f t="shared" si="6"/>
        <v>7.7066250114106907E-2</v>
      </c>
      <c r="S256" s="51">
        <f t="shared" si="7"/>
        <v>2.2945964839269195E-2</v>
      </c>
      <c r="T256" s="51">
        <f t="shared" si="8"/>
        <v>0.22989491329348918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ROUND($N$477*(M498/LOOKUP($F256,_xlfn._xlws.FILTER($F$468:$F$477,G$468:G$477&lt;&gt;""),_xlfn._xlws.FILTER(G$468:G$477,G$468:G$477&lt;&gt;"")))*(N498/LOOKUP($F256,_xlfn._xlws.FILTER($F$468:$F$477,H$468:H$477&lt;&gt;""),_xlfn._xlws.FILTER(H$468:H$477,H$468:H$477&lt;&gt;""))),1))</f>
        <v>288.89999999999998</v>
      </c>
      <c r="L257" s="50">
        <f t="shared" si="12"/>
        <v>150.46947318144126</v>
      </c>
      <c r="M257" s="42">
        <f t="shared" si="3"/>
        <v>5.4470536991737539E-3</v>
      </c>
      <c r="N257" s="12"/>
      <c r="O257" s="23">
        <v>45748</v>
      </c>
      <c r="P257" s="51">
        <f t="shared" si="4"/>
        <v>0.59943854030379007</v>
      </c>
      <c r="Q257" s="51">
        <f t="shared" si="5"/>
        <v>7.2990660052271047E-2</v>
      </c>
      <c r="R257" s="51">
        <f t="shared" si="6"/>
        <v>7.6513198770657001E-2</v>
      </c>
      <c r="S257" s="51">
        <f t="shared" si="7"/>
        <v>2.2487270854348106E-2</v>
      </c>
      <c r="T257" s="51">
        <f t="shared" si="8"/>
        <v>0.22857033001893381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ROUND($N$477*(M499/LOOKUP($F257,_xlfn._xlws.FILTER($F$468:$F$477,G$468:G$477&lt;&gt;""),_xlfn._xlws.FILTER(G$468:G$477,G$468:G$477&lt;&gt;"")))*(N499/LOOKUP($F257,_xlfn._xlws.FILTER($F$468:$F$477,H$468:H$477&lt;&gt;""),_xlfn._xlws.FILTER(H$468:H$477,H$468:H$477&lt;&gt;""))),1))</f>
        <v>289.39999999999998</v>
      </c>
      <c r="L258" s="50">
        <f t="shared" si="12"/>
        <v>150.53972059733275</v>
      </c>
      <c r="M258" s="42">
        <f t="shared" si="3"/>
        <v>4.6685493347076168E-4</v>
      </c>
      <c r="N258" s="12"/>
      <c r="O258" s="23">
        <v>45778</v>
      </c>
      <c r="P258" s="51">
        <f t="shared" si="4"/>
        <v>0.59915882005271592</v>
      </c>
      <c r="Q258" s="51">
        <f t="shared" si="5"/>
        <v>7.2594232685612145E-2</v>
      </c>
      <c r="R258" s="51">
        <f t="shared" si="6"/>
        <v>7.6409755729724721E-2</v>
      </c>
      <c r="S258" s="51">
        <f t="shared" si="7"/>
        <v>2.2978118221089847E-2</v>
      </c>
      <c r="T258" s="51">
        <f t="shared" si="8"/>
        <v>0.22885907331085731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ROUND($N$477*(M500/LOOKUP($F258,_xlfn._xlws.FILTER($F$468:$F$477,G$468:G$477&lt;&gt;""),_xlfn._xlws.FILTER(G$468:G$477,G$468:G$477&lt;&gt;"")))*(N500/LOOKUP($F258,_xlfn._xlws.FILTER($F$468:$F$477,H$468:H$477&lt;&gt;""),_xlfn._xlws.FILTER(H$468:H$477,H$468:H$477&lt;&gt;""))),1))</f>
        <v>289.60000000000002</v>
      </c>
      <c r="L259" s="50">
        <f t="shared" si="12"/>
        <v>150.58007504455844</v>
      </c>
      <c r="M259" s="42">
        <f t="shared" si="3"/>
        <v>2.6806511308485881E-4</v>
      </c>
      <c r="N259" s="12"/>
      <c r="O259" s="23">
        <v>45809</v>
      </c>
      <c r="P259" s="51">
        <f t="shared" si="4"/>
        <v>0.59899824951922098</v>
      </c>
      <c r="Q259" s="51">
        <f t="shared" si="5"/>
        <v>7.2635156270576637E-2</v>
      </c>
      <c r="R259" s="51">
        <f t="shared" si="6"/>
        <v>7.7608256276438026E-2</v>
      </c>
      <c r="S259" s="51">
        <f t="shared" si="7"/>
        <v>2.1802478627753662E-2</v>
      </c>
      <c r="T259" s="51">
        <f t="shared" si="8"/>
        <v>0.22895585930601087</v>
      </c>
      <c r="U259" s="42">
        <f t="shared" si="11"/>
        <v>1.0000000000000002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ROUND($N$477*(M501/LOOKUP($F259,_xlfn._xlws.FILTER($F$468:$F$477,G$468:G$477&lt;&gt;""),_xlfn._xlws.FILTER(G$468:G$477,G$468:G$477&lt;&gt;"")))*(N501/LOOKUP($F259,_xlfn._xlws.FILTER($F$468:$F$477,H$468:H$477&lt;&gt;""),_xlfn._xlws.FILTER(H$468:H$477,H$468:H$477&lt;&gt;""))),1))</f>
        <v>285.10000000000002</v>
      </c>
      <c r="L260" s="50">
        <f t="shared" si="12"/>
        <v>150.51801097057159</v>
      </c>
      <c r="M260" s="42">
        <f t="shared" si="3"/>
        <v>-4.1216657627829445E-4</v>
      </c>
      <c r="N260" s="12"/>
      <c r="O260" s="23">
        <v>45839</v>
      </c>
      <c r="P260" s="51">
        <f t="shared" si="4"/>
        <v>0.60162697620886296</v>
      </c>
      <c r="Q260" s="51">
        <f t="shared" si="5"/>
        <v>7.2725509645910111E-2</v>
      </c>
      <c r="R260" s="51">
        <f t="shared" si="6"/>
        <v>7.7843503741406264E-2</v>
      </c>
      <c r="S260" s="51">
        <f t="shared" si="7"/>
        <v>2.2312881657028858E-2</v>
      </c>
      <c r="T260" s="51">
        <f t="shared" si="8"/>
        <v>0.22549112874679189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ROUND($N$477*(M502/LOOKUP($F260,_xlfn._xlws.FILTER($F$468:$F$477,G$468:G$477&lt;&gt;""),_xlfn._xlws.FILTER(G$468:G$477,G$468:G$477&lt;&gt;"")))*(N502/LOOKUP($F260,_xlfn._xlws.FILTER($F$468:$F$477,H$468:H$477&lt;&gt;""),_xlfn._xlws.FILTER(H$468:H$477,H$468:H$477&lt;&gt;""))),1))</f>
        <v>291.10000000000002</v>
      </c>
      <c r="L261" s="50">
        <f t="shared" si="12"/>
        <v>151.3092137856332</v>
      </c>
      <c r="M261" s="42">
        <f t="shared" si="3"/>
        <v>5.2565324904292332E-3</v>
      </c>
      <c r="N261" s="12"/>
      <c r="O261" s="23">
        <v>45870</v>
      </c>
      <c r="P261" s="51">
        <f t="shared" si="4"/>
        <v>0.59848104117104151</v>
      </c>
      <c r="Q261" s="51">
        <f t="shared" si="5"/>
        <v>7.2525486809753084E-2</v>
      </c>
      <c r="R261" s="51">
        <f t="shared" si="6"/>
        <v>7.7099483226064622E-2</v>
      </c>
      <c r="S261" s="51">
        <f t="shared" si="7"/>
        <v>2.286126145467943E-2</v>
      </c>
      <c r="T261" s="51">
        <f t="shared" si="8"/>
        <v>0.2290327273384615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ROUND($N$477*(M503/LOOKUP($F261,_xlfn._xlws.FILTER($F$468:$F$477,G$468:G$477&lt;&gt;""),_xlfn._xlws.FILTER(G$468:G$477,G$468:G$477&lt;&gt;"")))*(N503/LOOKUP($F261,_xlfn._xlws.FILTER($F$468:$F$477,H$468:H$477&lt;&gt;""),_xlfn._xlws.FILTER(H$468:H$477,H$468:H$477&lt;&gt;""))),1))</f>
        <v>281.7</v>
      </c>
      <c r="L262" s="50">
        <f t="shared" si="12"/>
        <v>150.31913617569342</v>
      </c>
      <c r="M262" s="42">
        <f t="shared" si="3"/>
        <v>-6.5434059510908194E-3</v>
      </c>
      <c r="N262" s="12"/>
      <c r="O262" s="23">
        <v>45901</v>
      </c>
      <c r="P262" s="51">
        <f t="shared" si="4"/>
        <v>0.60242293901526756</v>
      </c>
      <c r="Q262" s="51">
        <f t="shared" si="5"/>
        <v>7.4091873138958417E-2</v>
      </c>
      <c r="R262" s="51">
        <f t="shared" si="6"/>
        <v>7.7878653483409457E-2</v>
      </c>
      <c r="S262" s="51">
        <f t="shared" si="7"/>
        <v>2.2509760798434347E-2</v>
      </c>
      <c r="T262" s="51">
        <f t="shared" si="8"/>
        <v>0.22309677356393035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ROUND($N$477*(M504/LOOKUP($F262,_xlfn._xlws.FILTER($F$468:$F$477,G$468:G$477&lt;&gt;""),_xlfn._xlws.FILTER(G$468:G$477,G$468:G$477&lt;&gt;"")))*(N504/LOOKUP($F262,_xlfn._xlws.FILTER($F$468:$F$477,H$468:H$477&lt;&gt;""),_xlfn._xlws.FILTER(H$468:H$477,H$468:H$477&lt;&gt;""))),1))</f>
        <v>277.3</v>
      </c>
      <c r="L263" s="50">
        <f t="shared" si="12"/>
        <v>151.62751429430176</v>
      </c>
      <c r="M263" s="42">
        <f t="shared" si="3"/>
        <v>8.7040023771765007E-3</v>
      </c>
      <c r="N263" s="12"/>
      <c r="O263" s="23">
        <v>45931</v>
      </c>
      <c r="P263" s="51">
        <f t="shared" si="4"/>
        <v>0.6104648295910674</v>
      </c>
      <c r="Q263" s="51">
        <f t="shared" si="5"/>
        <v>7.297285196799097E-2</v>
      </c>
      <c r="R263" s="51">
        <f t="shared" si="6"/>
        <v>7.6197848999623563E-2</v>
      </c>
      <c r="S263" s="51">
        <f t="shared" si="7"/>
        <v>2.2647355792470403E-2</v>
      </c>
      <c r="T263" s="51">
        <f t="shared" si="8"/>
        <v>0.2177171136488476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ROUND($N$477*(M505/LOOKUP($F263,_xlfn._xlws.FILTER($F$468:$F$477,G$468:G$477&lt;&gt;""),_xlfn._xlws.FILTER(G$468:G$477,G$468:G$477&lt;&gt;"")))*(N505/LOOKUP($F263,_xlfn._xlws.FILTER($F$468:$F$477,H$468:H$477&lt;&gt;""),_xlfn._xlws.FILTER(H$468:H$477,H$468:H$477&lt;&gt;""))),1))</f>
        <v>288.7</v>
      </c>
      <c r="L264" s="50">
        <f t="shared" si="12"/>
        <v>153.01330122387435</v>
      </c>
      <c r="M264" s="42">
        <f t="shared" si="3"/>
        <v>9.1394159959836685E-3</v>
      </c>
      <c r="N264" s="12"/>
      <c r="O264" s="23">
        <v>45962</v>
      </c>
      <c r="P264" s="51">
        <f t="shared" si="4"/>
        <v>0.60493606722175342</v>
      </c>
      <c r="Q264" s="51">
        <f t="shared" si="5"/>
        <v>7.2252544646887781E-2</v>
      </c>
      <c r="R264" s="51">
        <f t="shared" si="6"/>
        <v>7.5507752240971657E-2</v>
      </c>
      <c r="S264" s="51">
        <f t="shared" si="7"/>
        <v>2.2688864859716291E-2</v>
      </c>
      <c r="T264" s="51">
        <f t="shared" si="8"/>
        <v>0.22461477103067096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ROUND($N$477*(M506/LOOKUP($F264,_xlfn._xlws.FILTER($F$468:$F$477,G$468:G$477&lt;&gt;""),_xlfn._xlws.FILTER(G$468:G$477,G$468:G$477&lt;&gt;"")))*(N506/LOOKUP($F264,_xlfn._xlws.FILTER($F$468:$F$477,H$468:H$477&lt;&gt;""),_xlfn._xlws.FILTER(H$468:H$477,H$468:H$477&lt;&gt;""))),1))</f>
        <v>300.39999999999998</v>
      </c>
      <c r="L265" s="50">
        <f t="shared" si="10"/>
        <v>154.50394979881492</v>
      </c>
      <c r="M265" s="42">
        <f t="shared" si="3"/>
        <v>9.7419542158598826E-3</v>
      </c>
      <c r="N265" s="12"/>
      <c r="O265" s="23">
        <v>45992</v>
      </c>
      <c r="P265" s="51">
        <f t="shared" si="4"/>
        <v>0.59909966570769213</v>
      </c>
      <c r="Q265" s="51">
        <f t="shared" si="5"/>
        <v>7.1849679414895132E-2</v>
      </c>
      <c r="R265" s="51">
        <f t="shared" si="6"/>
        <v>7.5769272781672656E-2</v>
      </c>
      <c r="S265" s="51">
        <f t="shared" si="7"/>
        <v>2.1818660214056183E-2</v>
      </c>
      <c r="T265" s="51">
        <f t="shared" si="8"/>
        <v>0.23146272188168399</v>
      </c>
      <c r="U265" s="42">
        <f t="shared" si="11"/>
        <v>1.0000000000000002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ROUND($N$477*(M507/LOOKUP($F265,_xlfn._xlws.FILTER($F$468:$F$477,G$468:G$477&lt;&gt;""),_xlfn._xlws.FILTER(G$468:G$477,G$468:G$477&lt;&gt;"")))*(N507/LOOKUP($F265,_xlfn._xlws.FILTER($F$468:$F$477,H$468:H$477&lt;&gt;""),_xlfn._xlws.FILTER(H$468:H$477,H$468:H$477&lt;&gt;""))),1))</f>
        <v>294.5</v>
      </c>
      <c r="L266" s="50">
        <f t="shared" si="10"/>
        <v>153.40940534757593</v>
      </c>
      <c r="M266" s="42">
        <f t="shared" si="3"/>
        <v>-7.0842489959915822E-3</v>
      </c>
      <c r="N266" s="12"/>
      <c r="O266" s="23">
        <v>46023</v>
      </c>
      <c r="P266" s="51">
        <f t="shared" si="4"/>
        <v>0.60150463990843528</v>
      </c>
      <c r="Q266" s="51">
        <f t="shared" si="5"/>
        <v>7.2125252880053323E-2</v>
      </c>
      <c r="R266" s="51">
        <f t="shared" si="6"/>
        <v>7.5778094804148419E-2</v>
      </c>
      <c r="S266" s="51">
        <f t="shared" si="7"/>
        <v>2.2056325627988004E-2</v>
      </c>
      <c r="T266" s="51">
        <f t="shared" si="8"/>
        <v>0.22853568677937514</v>
      </c>
      <c r="U266" s="42">
        <f t="shared" si="11"/>
        <v>1.0000000000000002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ROUND($N$477*(M508/LOOKUP($F266,_xlfn._xlws.FILTER($F$468:$F$477,G$468:G$477&lt;&gt;""),_xlfn._xlws.FILTER(G$468:G$477,G$468:G$477&lt;&gt;"")))*(N508/LOOKUP($F266,_xlfn._xlws.FILTER($F$468:$F$477,H$468:H$477&lt;&gt;""),_xlfn._xlws.FILTER(H$468:H$477,H$468:H$477&lt;&gt;""))),1))</f>
        <v>286.7</v>
      </c>
      <c r="L267" s="50">
        <f t="shared" si="10"/>
        <v>152.45918687954776</v>
      </c>
      <c r="M267" s="42">
        <f t="shared" si="3"/>
        <v>-6.1940039847966366E-3</v>
      </c>
      <c r="N267" s="12"/>
      <c r="O267" s="23">
        <v>46054</v>
      </c>
      <c r="P267" s="51">
        <f t="shared" si="4"/>
        <v>0.60525358301343291</v>
      </c>
      <c r="Q267" s="51">
        <f t="shared" si="5"/>
        <v>7.2276610529506263E-2</v>
      </c>
      <c r="R267" s="51">
        <f t="shared" si="6"/>
        <v>7.5581526953413927E-2</v>
      </c>
      <c r="S267" s="51">
        <f t="shared" si="7"/>
        <v>2.3018842183887691E-2</v>
      </c>
      <c r="T267" s="51">
        <f t="shared" si="8"/>
        <v>0.22386943731975928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ROUND($N$477*(M509/LOOKUP($F267,_xlfn._xlws.FILTER($F$468:$F$477,G$468:G$477&lt;&gt;""),_xlfn._xlws.FILTER(G$468:G$477,G$468:G$477&lt;&gt;"")))*(N509/LOOKUP($F267,_xlfn._xlws.FILTER($F$468:$F$477,H$468:H$477&lt;&gt;""),_xlfn._xlws.FILTER(H$468:H$477,H$468:H$477&lt;&gt;""))),1))</f>
        <v>279</v>
      </c>
      <c r="L268" s="50">
        <f t="shared" si="10"/>
        <v>151.32986572922934</v>
      </c>
      <c r="M268" s="42">
        <f t="shared" si="3"/>
        <v>-7.4073670038043993E-3</v>
      </c>
      <c r="N268" s="12"/>
      <c r="O268" s="23">
        <v>46082</v>
      </c>
      <c r="P268" s="51">
        <f t="shared" si="4"/>
        <v>0.60977037597633743</v>
      </c>
      <c r="Q268" s="51">
        <f t="shared" si="5"/>
        <v>7.2401348776561417E-2</v>
      </c>
      <c r="R268" s="51">
        <f t="shared" si="6"/>
        <v>7.5404325085574347E-2</v>
      </c>
      <c r="S268" s="51">
        <f t="shared" si="7"/>
        <v>2.2941262099705866E-2</v>
      </c>
      <c r="T268" s="51">
        <f t="shared" si="8"/>
        <v>0.21948268806182111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ROUND($N$477*(M510/LOOKUP($F268,_xlfn._xlws.FILTER($F$468:$F$477,G$468:G$477&lt;&gt;""),_xlfn._xlws.FILTER(G$468:G$477,G$468:G$477&lt;&gt;"")))*(N510/LOOKUP($F268,_xlfn._xlws.FILTER($F$468:$F$477,H$468:H$477&lt;&gt;""),_xlfn._xlws.FILTER(H$468:H$477,H$468:H$477&lt;&gt;""))),1))</f>
        <v>288.7</v>
      </c>
      <c r="L269" s="50">
        <f t="shared" si="10"/>
        <v>153.10718142536976</v>
      </c>
      <c r="M269" s="42">
        <f t="shared" si="3"/>
        <v>1.1744645959843369E-2</v>
      </c>
      <c r="N269" s="12"/>
      <c r="O269" s="23">
        <v>46113</v>
      </c>
      <c r="P269" s="51">
        <f t="shared" si="4"/>
        <v>0.60643830918586883</v>
      </c>
      <c r="Q269" s="51">
        <f t="shared" si="5"/>
        <v>7.2287069482358204E-2</v>
      </c>
      <c r="R269" s="51">
        <f t="shared" si="6"/>
        <v>7.4862024392450599E-2</v>
      </c>
      <c r="S269" s="51">
        <f t="shared" si="7"/>
        <v>2.1935552171828014E-2</v>
      </c>
      <c r="T269" s="51">
        <f t="shared" si="8"/>
        <v>0.22447704476749439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ROUND($N$477*(M511/LOOKUP($F269,_xlfn._xlws.FILTER($F$468:$F$477,G$468:G$477&lt;&gt;""),_xlfn._xlws.FILTER(G$468:G$477,G$468:G$477&lt;&gt;"")))*(N511/LOOKUP($F269,_xlfn._xlws.FILTER($F$468:$F$477,H$468:H$477&lt;&gt;""),_xlfn._xlws.FILTER(H$468:H$477,H$468:H$477&lt;&gt;""))),1))</f>
        <v>305.3</v>
      </c>
      <c r="L270" s="50">
        <f t="shared" si="10"/>
        <v>155.81598150675859</v>
      </c>
      <c r="M270" s="42">
        <f t="shared" si="3"/>
        <v>1.7692181752488212E-2</v>
      </c>
      <c r="N270" s="12"/>
      <c r="O270" s="23">
        <v>46143</v>
      </c>
      <c r="P270" s="51">
        <f t="shared" si="4"/>
        <v>0.59589561564830806</v>
      </c>
      <c r="Q270" s="51">
        <f t="shared" si="5"/>
        <v>7.1002127413003366E-2</v>
      </c>
      <c r="R270" s="51">
        <f t="shared" si="6"/>
        <v>7.4738593651514626E-2</v>
      </c>
      <c r="S270" s="51">
        <f t="shared" si="7"/>
        <v>2.510621598442974E-2</v>
      </c>
      <c r="T270" s="51">
        <f t="shared" si="8"/>
        <v>0.23325744730274414</v>
      </c>
      <c r="U270" s="42">
        <f t="shared" si="11"/>
        <v>0.99999999999999989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ROUND($N$477*(M512/LOOKUP($F270,_xlfn._xlws.FILTER($F$468:$F$477,G$468:G$477&lt;&gt;""),_xlfn._xlws.FILTER(G$468:G$477,G$468:G$477&lt;&gt;"")))*(N512/LOOKUP($F270,_xlfn._xlws.FILTER($F$468:$F$477,H$468:H$477&lt;&gt;""),_xlfn._xlws.FILTER(H$468:H$477,H$468:H$477&lt;&gt;""))),1))</f>
        <v>305</v>
      </c>
      <c r="L271" s="50">
        <f t="shared" si="10"/>
        <v>155.58234345749838</v>
      </c>
      <c r="M271" s="42">
        <f t="shared" si="3"/>
        <v>-1.4994485610583252E-3</v>
      </c>
      <c r="N271" s="12"/>
      <c r="O271" s="23">
        <v>46174</v>
      </c>
      <c r="P271" s="51">
        <f t="shared" si="4"/>
        <v>0.59679047226319648</v>
      </c>
      <c r="Q271" s="51">
        <f t="shared" si="5"/>
        <v>7.12785632713301E-2</v>
      </c>
      <c r="R271" s="51">
        <f t="shared" si="6"/>
        <v>7.3408868697928911E-2</v>
      </c>
      <c r="S271" s="51">
        <f t="shared" si="7"/>
        <v>2.5143917996088342E-2</v>
      </c>
      <c r="T271" s="51">
        <f t="shared" si="8"/>
        <v>0.23337817777145617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ROUND($N$477*(M513/LOOKUP($F271,_xlfn._xlws.FILTER($F$468:$F$477,G$468:G$477&lt;&gt;""),_xlfn._xlws.FILTER(G$468:G$477,G$468:G$477&lt;&gt;"")))*(N513/LOOKUP($F271,_xlfn._xlws.FILTER($F$468:$F$477,H$468:H$477&lt;&gt;""),_xlfn._xlws.FILTER(H$468:H$477,H$468:H$477&lt;&gt;""))),1))</f>
        <v>337.3</v>
      </c>
      <c r="L272" s="50">
        <f t="shared" si="10"/>
        <v>159.7030237405252</v>
      </c>
      <c r="M272" s="42">
        <f t="shared" si="3"/>
        <v>2.6485526515754643E-2</v>
      </c>
      <c r="N272" s="12"/>
      <c r="O272" s="23">
        <v>46204</v>
      </c>
      <c r="P272" s="51">
        <f t="shared" si="4"/>
        <v>0.58408570715988239</v>
      </c>
      <c r="Q272" s="51">
        <f t="shared" si="5"/>
        <v>6.983921378614244E-2</v>
      </c>
      <c r="R272" s="51">
        <f t="shared" si="6"/>
        <v>7.1642467491072059E-2</v>
      </c>
      <c r="S272" s="51">
        <f t="shared" si="7"/>
        <v>2.2998662697898201E-2</v>
      </c>
      <c r="T272" s="51">
        <f t="shared" si="8"/>
        <v>0.25143394886500509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ROUND($N$477*(M514/LOOKUP($F272,_xlfn._xlws.FILTER($F$468:$F$477,G$468:G$477&lt;&gt;""),_xlfn._xlws.FILTER(G$468:G$477,G$468:G$477&lt;&gt;"")))*(N514/LOOKUP($F272,_xlfn._xlws.FILTER($F$468:$F$477,H$468:H$477&lt;&gt;""),_xlfn._xlws.FILTER(H$468:H$477,H$468:H$477&lt;&gt;""))),1))</f>
        <v>347.2</v>
      </c>
      <c r="L273" s="50">
        <f t="shared" si="10"/>
        <v>161.00284567594997</v>
      </c>
      <c r="M273" s="42">
        <f t="shared" si="3"/>
        <v>8.1389938961746733E-3</v>
      </c>
      <c r="N273" s="12"/>
      <c r="O273" s="23">
        <v>46235</v>
      </c>
      <c r="P273" s="51">
        <f t="shared" si="4"/>
        <v>0.5793702165041299</v>
      </c>
      <c r="Q273" s="51">
        <f t="shared" si="5"/>
        <v>6.943947674019281E-2</v>
      </c>
      <c r="R273" s="51">
        <f t="shared" si="6"/>
        <v>7.1887457974808167E-2</v>
      </c>
      <c r="S273" s="51">
        <f t="shared" si="7"/>
        <v>2.2578607915432515E-2</v>
      </c>
      <c r="T273" s="51">
        <f t="shared" si="8"/>
        <v>0.25672424086543683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ROUND($N$477*(M515/LOOKUP($F273,_xlfn._xlws.FILTER($F$468:$F$477,G$468:G$477&lt;&gt;""),_xlfn._xlws.FILTER(G$468:G$477,G$468:G$477&lt;&gt;"")))*(N515/LOOKUP($F273,_xlfn._xlws.FILTER($F$468:$F$477,H$468:H$477&lt;&gt;""),_xlfn._xlws.FILTER(H$468:H$477,H$468:H$477&lt;&gt;""))),1))</f>
        <v>345.8</v>
      </c>
      <c r="L274" s="50">
        <f t="shared" si="10"/>
        <v>161.4587528217391</v>
      </c>
      <c r="M274" s="42">
        <f t="shared" si="3"/>
        <v>2.8316713526090886E-3</v>
      </c>
      <c r="N274" s="12"/>
      <c r="O274" s="23">
        <v>46266</v>
      </c>
      <c r="P274" s="51">
        <f t="shared" si="4"/>
        <v>0.57773426294233532</v>
      </c>
      <c r="Q274" s="51">
        <f t="shared" si="5"/>
        <v>7.0170647425746371E-2</v>
      </c>
      <c r="R274" s="51">
        <f t="shared" si="6"/>
        <v>7.2821317349426859E-2</v>
      </c>
      <c r="S274" s="51">
        <f t="shared" si="7"/>
        <v>2.4306692782519668E-2</v>
      </c>
      <c r="T274" s="51">
        <f t="shared" si="8"/>
        <v>0.25496707949997194</v>
      </c>
      <c r="U274" s="42">
        <f t="shared" si="11"/>
        <v>1.0000000000000002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172.82554064547486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ROUND($N$477*(M516/LOOKUP($F274,_xlfn._xlws.FILTER($F$468:$F$477,G$468:G$477&lt;&gt;""),_xlfn._xlws.FILTER(G$468:G$477,G$468:G$477&lt;&gt;"")))*(N516/LOOKUP($F274,_xlfn._xlws.FILTER($F$468:$F$477,H$468:H$477&lt;&gt;""),_xlfn._xlws.FILTER(H$468:H$477,H$468:H$477&lt;&gt;""))),1))</f>
        <v>345.8</v>
      </c>
      <c r="L275" s="50">
        <f t="shared" si="10"/>
        <v>163.39843382584789</v>
      </c>
      <c r="M275" s="42">
        <f t="shared" si="3"/>
        <v>1.2013476942004608E-2</v>
      </c>
      <c r="N275" s="12"/>
      <c r="O275" s="23">
        <v>46296</v>
      </c>
      <c r="P275" s="51">
        <f t="shared" si="4"/>
        <v>0.5843613177791519</v>
      </c>
      <c r="Q275" s="51">
        <f t="shared" si="5"/>
        <v>6.910860152387778E-2</v>
      </c>
      <c r="R275" s="51">
        <f t="shared" si="6"/>
        <v>6.9647755049960069E-2</v>
      </c>
      <c r="S275" s="51">
        <f t="shared" si="7"/>
        <v>2.4941926325052155E-2</v>
      </c>
      <c r="T275" s="51">
        <f t="shared" si="8"/>
        <v>0.25194039932195811</v>
      </c>
      <c r="U275" s="42">
        <f t="shared" si="11"/>
        <v>0.99999999999999989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172.82554064547486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9"/>
        <v>3.48</v>
      </c>
      <c r="K276" s="49" cm="1">
        <f t="array" ref="K276">IF(M517="","",
ROUND($N$477*(M517/LOOKUP($F275,_xlfn._xlws.FILTER($F$468:$F$477,G$468:G$477&lt;&gt;""),_xlfn._xlws.FILTER(G$468:G$477,G$468:G$477&lt;&gt;"")))*(N517/LOOKUP($F275,_xlfn._xlws.FILTER($F$468:$F$477,H$468:H$477&lt;&gt;""),_xlfn._xlws.FILTER(H$468:H$477,H$468:H$477&lt;&gt;""))),1))</f>
        <v>326.60000000000002</v>
      </c>
      <c r="L276" s="50">
        <f t="shared" si="10"/>
        <v>161.4575977055336</v>
      </c>
      <c r="M276" s="42">
        <f t="shared" si="3"/>
        <v>-1.1877935882683266E-2</v>
      </c>
      <c r="N276" s="12"/>
      <c r="O276" s="23">
        <v>46327</v>
      </c>
      <c r="P276" s="51">
        <f t="shared" si="4"/>
        <v>0.59138575991738251</v>
      </c>
      <c r="Q276" s="51">
        <f t="shared" si="5"/>
        <v>6.9952972535268193E-2</v>
      </c>
      <c r="R276" s="51">
        <f t="shared" si="6"/>
        <v>7.0737605321103722E-2</v>
      </c>
      <c r="S276" s="51">
        <f t="shared" si="7"/>
        <v>2.7111505142975462E-2</v>
      </c>
      <c r="T276" s="51">
        <f t="shared" si="8"/>
        <v>0.24081215708327008</v>
      </c>
      <c r="U276" s="42">
        <f t="shared" si="11"/>
        <v>1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172.82554064547486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ROUND($N$477*(M518/LOOKUP($F276,_xlfn._xlws.FILTER($F$468:$F$477,G$468:G$477&lt;&gt;""),_xlfn._xlws.FILTER(G$468:G$477,G$468:G$477&lt;&gt;"")))*(N518/LOOKUP($F276,_xlfn._xlws.FILTER($F$468:$F$477,H$468:H$477&lt;&gt;""),_xlfn._xlws.FILTER(H$468:H$477,H$468:H$477&lt;&gt;""))),1))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ROUND($N$477*(M519/LOOKUP($F278,_xlfn._xlws.FILTER($F$468:$F$477,G$468:G$477&lt;&gt;""),_xlfn._xlws.FILTER(G$468:G$477,G$468:G$477&lt;&gt;"")))*(N519/LOOKUP($F278,_xlfn._xlws.FILTER($F$468:$F$477,H$468:H$477&lt;&gt;""),_xlfn._xlws.FILTER(H$468:H$477,H$468:H$477&lt;&gt;""))),1))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ROUND($N$477*(M520/LOOKUP($F279,_xlfn._xlws.FILTER($F$468:$F$477,G$468:G$477&lt;&gt;""),_xlfn._xlws.FILTER(G$468:G$477,G$468:G$477&lt;&gt;"")))*(N520/LOOKUP($F279,_xlfn._xlws.FILTER($F$468:$F$477,H$468:H$477&lt;&gt;""),_xlfn._xlws.FILTER(H$468:H$477,H$468:H$477&lt;&gt;""))),1))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ROUND($N$477*(M521/LOOKUP($F280,_xlfn._xlws.FILTER($F$468:$F$477,G$468:G$477&lt;&gt;""),_xlfn._xlws.FILTER(G$468:G$477,G$468:G$477&lt;&gt;"")))*(N521/LOOKUP($F280,_xlfn._xlws.FILTER($F$468:$F$477,H$468:H$477&lt;&gt;""),_xlfn._xlws.FILTER(H$468:H$477,H$468:H$477&lt;&gt;""))),1))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ROUND($N$477*(M522/LOOKUP($F281,_xlfn._xlws.FILTER($F$468:$F$477,G$468:G$477&lt;&gt;""),_xlfn._xlws.FILTER(G$468:G$477,G$468:G$477&lt;&gt;"")))*(N522/LOOKUP($F281,_xlfn._xlws.FILTER($F$468:$F$477,H$468:H$477&lt;&gt;""),_xlfn._xlws.FILTER(H$468:H$477,H$468:H$477&lt;&gt;""))),1))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ROUND($N$477*(M523/LOOKUP($F282,_xlfn._xlws.FILTER($F$468:$F$477,G$468:G$477&lt;&gt;""),_xlfn._xlws.FILTER(G$468:G$477,G$468:G$477&lt;&gt;"")))*(N523/LOOKUP($F282,_xlfn._xlws.FILTER($F$468:$F$477,H$468:H$477&lt;&gt;""),_xlfn._xlws.FILTER(H$468:H$477,H$468:H$477&lt;&gt;""))),1))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ROUND($N$477*(M524/LOOKUP($F283,_xlfn._xlws.FILTER($F$468:$F$477,G$468:G$477&lt;&gt;""),_xlfn._xlws.FILTER(G$468:G$477,G$468:G$477&lt;&gt;"")))*(N524/LOOKUP($F283,_xlfn._xlws.FILTER($F$468:$F$477,H$468:H$477&lt;&gt;""),_xlfn._xlws.FILTER(H$468:H$477,H$468:H$477&lt;&gt;""))),1))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ROUND($N$477*(M525/LOOKUP($F284,_xlfn._xlws.FILTER($F$468:$F$477,G$468:G$477&lt;&gt;""),_xlfn._xlws.FILTER(G$468:G$477,G$468:G$477&lt;&gt;"")))*(N525/LOOKUP($F284,_xlfn._xlws.FILTER($F$468:$F$477,H$468:H$477&lt;&gt;""),_xlfn._xlws.FILTER(H$468:H$477,H$468:H$477&lt;&gt;""))),1))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ROUND($N$477*(M526/LOOKUP($F285,_xlfn._xlws.FILTER($F$468:$F$477,G$468:G$477&lt;&gt;""),_xlfn._xlws.FILTER(G$468:G$477,G$468:G$477&lt;&gt;"")))*(N526/LOOKUP($F285,_xlfn._xlws.FILTER($F$468:$F$477,H$468:H$477&lt;&gt;""),_xlfn._xlws.FILTER(H$468:H$477,H$468:H$477&lt;&gt;""))),1))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ROUND($N$477*(M527/LOOKUP($F286,_xlfn._xlws.FILTER($F$468:$F$477,G$468:G$477&lt;&gt;""),_xlfn._xlws.FILTER(G$468:G$477,G$468:G$477&lt;&gt;"")))*(N527/LOOKUP($F286,_xlfn._xlws.FILTER($F$468:$F$477,H$468:H$477&lt;&gt;""),_xlfn._xlws.FILTER(H$468:H$477,H$468:H$477&lt;&gt;""))),1))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ROUND($N$477*(M528/LOOKUP($F287,_xlfn._xlws.FILTER($F$468:$F$477,G$468:G$477&lt;&gt;""),_xlfn._xlws.FILTER(G$468:G$477,G$468:G$477&lt;&gt;"")))*(N528/LOOKUP($F287,_xlfn._xlws.FILTER($F$468:$F$477,H$468:H$477&lt;&gt;""),_xlfn._xlws.FILTER(H$468:H$477,H$468:H$477&lt;&gt;""))),1))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ROUND($N$477*(M529/LOOKUP($F288,_xlfn._xlws.FILTER($F$468:$F$477,G$468:G$477&lt;&gt;""),_xlfn._xlws.FILTER(G$468:G$477,G$468:G$477&lt;&gt;"")))*(N529/LOOKUP($F288,_xlfn._xlws.FILTER($F$468:$F$477,H$468:H$477&lt;&gt;""),_xlfn._xlws.FILTER(H$468:H$477,H$468:H$477&lt;&gt;""))),1))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ROUND($N$477*(M530/LOOKUP($F289,_xlfn._xlws.FILTER($F$468:$F$477,G$468:G$477&lt;&gt;""),_xlfn._xlws.FILTER(G$468:G$477,G$468:G$477&lt;&gt;"")))*(N530/LOOKUP($F289,_xlfn._xlws.FILTER($F$468:$F$477,H$468:H$477&lt;&gt;""),_xlfn._xlws.FILTER(H$468:H$477,H$468:H$477&lt;&gt;""))),1))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ROUND($N$477*(M531/LOOKUP($F290,_xlfn._xlws.FILTER($F$468:$F$477,G$468:G$477&lt;&gt;""),_xlfn._xlws.FILTER(G$468:G$477,G$468:G$477&lt;&gt;"")))*(N531/LOOKUP($F290,_xlfn._xlws.FILTER($F$468:$F$477,H$468:H$477&lt;&gt;""),_xlfn._xlws.FILTER(H$468:H$477,H$468:H$477&lt;&gt;""))),1))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ROUND($N$477*(M532/LOOKUP($F291,_xlfn._xlws.FILTER($F$468:$F$477,G$468:G$477&lt;&gt;""),_xlfn._xlws.FILTER(G$468:G$477,G$468:G$477&lt;&gt;"")))*(N532/LOOKUP($F291,_xlfn._xlws.FILTER($F$468:$F$477,H$468:H$477&lt;&gt;""),_xlfn._xlws.FILTER(H$468:H$477,H$468:H$477&lt;&gt;""))),1))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ROUND($N$477*(M533/LOOKUP($F292,_xlfn._xlws.FILTER($F$468:$F$477,G$468:G$477&lt;&gt;""),_xlfn._xlws.FILTER(G$468:G$477,G$468:G$477&lt;&gt;"")))*(N533/LOOKUP($F292,_xlfn._xlws.FILTER($F$468:$F$477,H$468:H$477&lt;&gt;""),_xlfn._xlws.FILTER(H$468:H$477,H$468:H$477&lt;&gt;""))),1))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ROUND($N$477*(M534/LOOKUP($F293,_xlfn._xlws.FILTER($F$468:$F$477,G$468:G$477&lt;&gt;""),_xlfn._xlws.FILTER(G$468:G$477,G$468:G$477&lt;&gt;"")))*(N534/LOOKUP($F293,_xlfn._xlws.FILTER($F$468:$F$477,H$468:H$477&lt;&gt;""),_xlfn._xlws.FILTER(H$468:H$477,H$468:H$477&lt;&gt;""))),1))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ROUND($N$477*(M535/LOOKUP($F294,_xlfn._xlws.FILTER($F$468:$F$477,G$468:G$477&lt;&gt;""),_xlfn._xlws.FILTER(G$468:G$477,G$468:G$477&lt;&gt;"")))*(N535/LOOKUP($F294,_xlfn._xlws.FILTER($F$468:$F$477,H$468:H$477&lt;&gt;""),_xlfn._xlws.FILTER(H$468:H$477,H$468:H$477&lt;&gt;""))),1))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ROUND($N$477*(M536/LOOKUP($F295,_xlfn._xlws.FILTER($F$468:$F$477,G$468:G$477&lt;&gt;""),_xlfn._xlws.FILTER(G$468:G$477,G$468:G$477&lt;&gt;"")))*(N536/LOOKUP($F295,_xlfn._xlws.FILTER($F$468:$F$477,H$468:H$477&lt;&gt;""),_xlfn._xlws.FILTER(H$468:H$477,H$468:H$477&lt;&gt;""))),1))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ROUND($N$477*(M537/LOOKUP($F296,_xlfn._xlws.FILTER($F$468:$F$477,G$468:G$477&lt;&gt;""),_xlfn._xlws.FILTER(G$468:G$477,G$468:G$477&lt;&gt;"")))*(N537/LOOKUP($F296,_xlfn._xlws.FILTER($F$468:$F$477,H$468:H$477&lt;&gt;""),_xlfn._xlws.FILTER(H$468:H$477,H$468:H$477&lt;&gt;""))),1))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ROUND($N$477*(M538/LOOKUP($F297,_xlfn._xlws.FILTER($F$468:$F$477,G$468:G$477&lt;&gt;""),_xlfn._xlws.FILTER(G$468:G$477,G$468:G$477&lt;&gt;"")))*(N538/LOOKUP($F297,_xlfn._xlws.FILTER($F$468:$F$477,H$468:H$477&lt;&gt;""),_xlfn._xlws.FILTER(H$468:H$477,H$468:H$477&lt;&gt;""))),1))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ROUND($N$477*(M539/LOOKUP($F298,_xlfn._xlws.FILTER($F$468:$F$477,G$468:G$477&lt;&gt;""),_xlfn._xlws.FILTER(G$468:G$477,G$468:G$477&lt;&gt;"")))*(N539/LOOKUP($F298,_xlfn._xlws.FILTER($F$468:$F$477,H$468:H$477&lt;&gt;""),_xlfn._xlws.FILTER(H$468:H$477,H$468:H$477&lt;&gt;""))),1))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ROUND($N$477*(M540/LOOKUP($F299,_xlfn._xlws.FILTER($F$468:$F$477,G$468:G$477&lt;&gt;""),_xlfn._xlws.FILTER(G$468:G$477,G$468:G$477&lt;&gt;"")))*(N540/LOOKUP($F299,_xlfn._xlws.FILTER($F$468:$F$477,H$468:H$477&lt;&gt;""),_xlfn._xlws.FILTER(H$468:H$477,H$468:H$477&lt;&gt;""))),1))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ROUND($N$477*(M541/LOOKUP($F300,_xlfn._xlws.FILTER($F$468:$F$477,G$468:G$477&lt;&gt;""),_xlfn._xlws.FILTER(G$468:G$477,G$468:G$477&lt;&gt;"")))*(N541/LOOKUP($F300,_xlfn._xlws.FILTER($F$468:$F$477,H$468:H$477&lt;&gt;""),_xlfn._xlws.FILTER(H$468:H$477,H$468:H$477&lt;&gt;""))),1))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ROUND($N$477*(M542/LOOKUP($F301,_xlfn._xlws.FILTER($F$468:$F$477,G$468:G$477&lt;&gt;""),_xlfn._xlws.FILTER(G$468:G$477,G$468:G$477&lt;&gt;"")))*(N542/LOOKUP($F301,_xlfn._xlws.FILTER($F$468:$F$477,H$468:H$477&lt;&gt;""),_xlfn._xlws.FILTER(H$468:H$477,H$468:H$477&lt;&gt;""))),1))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ROUND($N$477*(M543/LOOKUP($F302,_xlfn._xlws.FILTER($F$468:$F$477,G$468:G$477&lt;&gt;""),_xlfn._xlws.FILTER(G$468:G$477,G$468:G$477&lt;&gt;"")))*(N543/LOOKUP($F302,_xlfn._xlws.FILTER($F$468:$F$477,H$468:H$477&lt;&gt;""),_xlfn._xlws.FILTER(H$468:H$477,H$468:H$477&lt;&gt;""))),1))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ROUND($N$477*(M544/LOOKUP($F303,_xlfn._xlws.FILTER($F$468:$F$477,G$468:G$477&lt;&gt;""),_xlfn._xlws.FILTER(G$468:G$477,G$468:G$477&lt;&gt;"")))*(N544/LOOKUP($F303,_xlfn._xlws.FILTER($F$468:$F$477,H$468:H$477&lt;&gt;""),_xlfn._xlws.FILTER(H$468:H$477,H$468:H$477&lt;&gt;""))),1))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ROUND($N$477*(M545/LOOKUP($F304,_xlfn._xlws.FILTER($F$468:$F$477,G$468:G$477&lt;&gt;""),_xlfn._xlws.FILTER(G$468:G$477,G$468:G$477&lt;&gt;"")))*(N545/LOOKUP($F304,_xlfn._xlws.FILTER($F$468:$F$477,H$468:H$477&lt;&gt;""),_xlfn._xlws.FILTER(H$468:H$477,H$468:H$477&lt;&gt;""))),1))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ROUND($N$477*(M546/LOOKUP($F305,_xlfn._xlws.FILTER($F$468:$F$477,G$468:G$477&lt;&gt;""),_xlfn._xlws.FILTER(G$468:G$477,G$468:G$477&lt;&gt;"")))*(N546/LOOKUP($F305,_xlfn._xlws.FILTER($F$468:$F$477,H$468:H$477&lt;&gt;""),_xlfn._xlws.FILTER(H$468:H$477,H$468:H$477&lt;&gt;""))),1))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ROUND($N$477*(M547/LOOKUP($F306,_xlfn._xlws.FILTER($F$468:$F$477,G$468:G$477&lt;&gt;""),_xlfn._xlws.FILTER(G$468:G$477,G$468:G$477&lt;&gt;"")))*(N547/LOOKUP($F306,_xlfn._xlws.FILTER($F$468:$F$477,H$468:H$477&lt;&gt;""),_xlfn._xlws.FILTER(H$468:H$477,H$468:H$477&lt;&gt;""))),1))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ROUND($N$477*(M548/LOOKUP($F307,_xlfn._xlws.FILTER($F$468:$F$477,G$468:G$477&lt;&gt;""),_xlfn._xlws.FILTER(G$468:G$477,G$468:G$477&lt;&gt;"")))*(N548/LOOKUP($F307,_xlfn._xlws.FILTER($F$468:$F$477,H$468:H$477&lt;&gt;""),_xlfn._xlws.FILTER(H$468:H$477,H$468:H$477&lt;&gt;""))),1))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ROUND($N$477*(M549/LOOKUP($F308,_xlfn._xlws.FILTER($F$468:$F$477,G$468:G$477&lt;&gt;""),_xlfn._xlws.FILTER(G$468:G$477,G$468:G$477&lt;&gt;"")))*(N549/LOOKUP($F308,_xlfn._xlws.FILTER($F$468:$F$477,H$468:H$477&lt;&gt;""),_xlfn._xlws.FILTER(H$468:H$477,H$468:H$477&lt;&gt;""))),1))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ROUND($N$477*(M550/LOOKUP($F309,_xlfn._xlws.FILTER($F$468:$F$477,G$468:G$477&lt;&gt;""),_xlfn._xlws.FILTER(G$468:G$477,G$468:G$477&lt;&gt;"")))*(N550/LOOKUP($F309,_xlfn._xlws.FILTER($F$468:$F$477,H$468:H$477&lt;&gt;""),_xlfn._xlws.FILTER(H$468:H$477,H$468:H$477&lt;&gt;""))),1))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ROUND($N$477*(M551/LOOKUP($F310,_xlfn._xlws.FILTER($F$468:$F$477,G$468:G$477&lt;&gt;""),_xlfn._xlws.FILTER(G$468:G$477,G$468:G$477&lt;&gt;"")))*(N551/LOOKUP($F310,_xlfn._xlws.FILTER($F$468:$F$477,H$468:H$477&lt;&gt;""),_xlfn._xlws.FILTER(H$468:H$477,H$468:H$477&lt;&gt;""))),1))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ROUND($N$477*(M552/LOOKUP($F311,_xlfn._xlws.FILTER($F$468:$F$477,G$468:G$477&lt;&gt;""),_xlfn._xlws.FILTER(G$468:G$477,G$468:G$477&lt;&gt;"")))*(N552/LOOKUP($F311,_xlfn._xlws.FILTER($F$468:$F$477,H$468:H$477&lt;&gt;""),_xlfn._xlws.FILTER(H$468:H$477,H$468:H$477&lt;&gt;""))),1))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ROUND($N$477*(M553/LOOKUP($F312,_xlfn._xlws.FILTER($F$468:$F$477,G$468:G$477&lt;&gt;""),_xlfn._xlws.FILTER(G$468:G$477,G$468:G$477&lt;&gt;"")))*(N553/LOOKUP($F312,_xlfn._xlws.FILTER($F$468:$F$477,H$468:H$477&lt;&gt;""),_xlfn._xlws.FILTER(H$468:H$477,H$468:H$477&lt;&gt;""))),1))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ROUND($N$477*(M554/LOOKUP($F313,_xlfn._xlws.FILTER($F$468:$F$477,G$468:G$477&lt;&gt;""),_xlfn._xlws.FILTER(G$468:G$477,G$468:G$477&lt;&gt;"")))*(N554/LOOKUP($F313,_xlfn._xlws.FILTER($F$468:$F$477,H$468:H$477&lt;&gt;""),_xlfn._xlws.FILTER(H$468:H$477,H$468:H$477&lt;&gt;""))),1))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ROUND($N$477*(M555/LOOKUP($F314,_xlfn._xlws.FILTER($F$468:$F$477,G$468:G$477&lt;&gt;""),_xlfn._xlws.FILTER(G$468:G$477,G$468:G$477&lt;&gt;"")))*(N555/LOOKUP($F314,_xlfn._xlws.FILTER($F$468:$F$477,H$468:H$477&lt;&gt;""),_xlfn._xlws.FILTER(H$468:H$477,H$468:H$477&lt;&gt;""))),1))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ROUND($N$477*(M556/LOOKUP($F315,_xlfn._xlws.FILTER($F$468:$F$477,G$468:G$477&lt;&gt;""),_xlfn._xlws.FILTER(G$468:G$477,G$468:G$477&lt;&gt;"")))*(N556/LOOKUP($F315,_xlfn._xlws.FILTER($F$468:$F$477,H$468:H$477&lt;&gt;""),_xlfn._xlws.FILTER(H$468:H$477,H$468:H$477&lt;&gt;""))),1))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ROUND($N$477*(M557/LOOKUP($F316,_xlfn._xlws.FILTER($F$468:$F$477,G$468:G$477&lt;&gt;""),_xlfn._xlws.FILTER(G$468:G$477,G$468:G$477&lt;&gt;"")))*(N557/LOOKUP($F316,_xlfn._xlws.FILTER($F$468:$F$477,H$468:H$477&lt;&gt;""),_xlfn._xlws.FILTER(H$468:H$477,H$468:H$477&lt;&gt;""))),1))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ROUND($N$477*(M558/LOOKUP($F317,_xlfn._xlws.FILTER($F$468:$F$477,G$468:G$477&lt;&gt;""),_xlfn._xlws.FILTER(G$468:G$477,G$468:G$477&lt;&gt;"")))*(N558/LOOKUP($F317,_xlfn._xlws.FILTER($F$468:$F$477,H$468:H$477&lt;&gt;""),_xlfn._xlws.FILTER(H$468:H$477,H$468:H$477&lt;&gt;""))),1))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ROUND($N$477*(M559/LOOKUP($F318,_xlfn._xlws.FILTER($F$468:$F$477,G$468:G$477&lt;&gt;""),_xlfn._xlws.FILTER(G$468:G$477,G$468:G$477&lt;&gt;"")))*(N559/LOOKUP($F318,_xlfn._xlws.FILTER($F$468:$F$477,H$468:H$477&lt;&gt;""),_xlfn._xlws.FILTER(H$468:H$477,H$468:H$477&lt;&gt;""))),1))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ROUND($N$477*(M560/LOOKUP($F319,_xlfn._xlws.FILTER($F$468:$F$477,G$468:G$477&lt;&gt;""),_xlfn._xlws.FILTER(G$468:G$477,G$468:G$477&lt;&gt;"")))*(N560/LOOKUP($F319,_xlfn._xlws.FILTER($F$468:$F$477,H$468:H$477&lt;&gt;""),_xlfn._xlws.FILTER(H$468:H$477,H$468:H$477&lt;&gt;""))),1))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ROUND($N$477*(M561/LOOKUP($F320,_xlfn._xlws.FILTER($F$468:$F$477,G$468:G$477&lt;&gt;""),_xlfn._xlws.FILTER(G$468:G$477,G$468:G$477&lt;&gt;"")))*(N561/LOOKUP($F320,_xlfn._xlws.FILTER($F$468:$F$477,H$468:H$477&lt;&gt;""),_xlfn._xlws.FILTER(H$468:H$477,H$468:H$477&lt;&gt;""))),1))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ROUND($N$477*(M562/LOOKUP($F321,_xlfn._xlws.FILTER($F$468:$F$477,G$468:G$477&lt;&gt;""),_xlfn._xlws.FILTER(G$468:G$477,G$468:G$477&lt;&gt;"")))*(N562/LOOKUP($F321,_xlfn._xlws.FILTER($F$468:$F$477,H$468:H$477&lt;&gt;""),_xlfn._xlws.FILTER(H$468:H$477,H$468:H$477&lt;&gt;""))),1))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ROUND($N$477*(M563/LOOKUP($F322,_xlfn._xlws.FILTER($F$468:$F$477,G$468:G$477&lt;&gt;""),_xlfn._xlws.FILTER(G$468:G$477,G$468:G$477&lt;&gt;"")))*(N563/LOOKUP($F322,_xlfn._xlws.FILTER($F$468:$F$477,H$468:H$477&lt;&gt;""),_xlfn._xlws.FILTER(H$468:H$477,H$468:H$477&lt;&gt;""))),1))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ROUND($N$477*(M564/LOOKUP($F323,_xlfn._xlws.FILTER($F$468:$F$477,G$468:G$477&lt;&gt;""),_xlfn._xlws.FILTER(G$468:G$477,G$468:G$477&lt;&gt;"")))*(N564/LOOKUP($F323,_xlfn._xlws.FILTER($F$468:$F$477,H$468:H$477&lt;&gt;""),_xlfn._xlws.FILTER(H$468:H$477,H$468:H$477&lt;&gt;""))),1))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ROUND($N$477*(M565/LOOKUP($F324,_xlfn._xlws.FILTER($F$468:$F$477,G$468:G$477&lt;&gt;""),_xlfn._xlws.FILTER(G$468:G$477,G$468:G$477&lt;&gt;"")))*(N565/LOOKUP($F324,_xlfn._xlws.FILTER($F$468:$F$477,H$468:H$477&lt;&gt;""),_xlfn._xlws.FILTER(H$468:H$477,H$468:H$477&lt;&gt;""))),1))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ROUND($N$477*(M566/LOOKUP($F325,_xlfn._xlws.FILTER($F$468:$F$477,G$468:G$477&lt;&gt;""),_xlfn._xlws.FILTER(G$468:G$477,G$468:G$477&lt;&gt;"")))*(N566/LOOKUP($F325,_xlfn._xlws.FILTER($F$468:$F$477,H$468:H$477&lt;&gt;""),_xlfn._xlws.FILTER(H$468:H$477,H$468:H$477&lt;&gt;""))),1))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ROUND($N$477*(M567/LOOKUP($F326,_xlfn._xlws.FILTER($F$468:$F$477,G$468:G$477&lt;&gt;""),_xlfn._xlws.FILTER(G$468:G$477,G$468:G$477&lt;&gt;"")))*(N567/LOOKUP($F326,_xlfn._xlws.FILTER($F$468:$F$477,H$468:H$477&lt;&gt;""),_xlfn._xlws.FILTER(H$468:H$477,H$468:H$477&lt;&gt;""))),1))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ROUND($N$477*(M568/LOOKUP($F327,_xlfn._xlws.FILTER($F$468:$F$477,G$468:G$477&lt;&gt;""),_xlfn._xlws.FILTER(G$468:G$477,G$468:G$477&lt;&gt;"")))*(N568/LOOKUP($F327,_xlfn._xlws.FILTER($F$468:$F$477,H$468:H$477&lt;&gt;""),_xlfn._xlws.FILTER(H$468:H$477,H$468:H$477&lt;&gt;""))),1))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ROUND($N$477*(M569/LOOKUP($F328,_xlfn._xlws.FILTER($F$468:$F$477,G$468:G$477&lt;&gt;""),_xlfn._xlws.FILTER(G$468:G$477,G$468:G$477&lt;&gt;"")))*(N569/LOOKUP($F328,_xlfn._xlws.FILTER($F$468:$F$477,H$468:H$477&lt;&gt;""),_xlfn._xlws.FILTER(H$468:H$477,H$468:H$477&lt;&gt;""))),1))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ROUND($N$477*(M570/LOOKUP($F329,_xlfn._xlws.FILTER($F$468:$F$477,G$468:G$477&lt;&gt;""),_xlfn._xlws.FILTER(G$468:G$477,G$468:G$477&lt;&gt;"")))*(N570/LOOKUP($F329,_xlfn._xlws.FILTER($F$468:$F$477,H$468:H$477&lt;&gt;""),_xlfn._xlws.FILTER(H$468:H$477,H$468:H$477&lt;&gt;""))),1))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ROUND($N$477*(M571/LOOKUP($F330,_xlfn._xlws.FILTER($F$468:$F$477,G$468:G$477&lt;&gt;""),_xlfn._xlws.FILTER(G$468:G$477,G$468:G$477&lt;&gt;"")))*(N571/LOOKUP($F330,_xlfn._xlws.FILTER($F$468:$F$477,H$468:H$477&lt;&gt;""),_xlfn._xlws.FILTER(H$468:H$477,H$468:H$477&lt;&gt;""))),1))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ROUND($N$477*(M572/LOOKUP($F331,_xlfn._xlws.FILTER($F$468:$F$477,G$468:G$477&lt;&gt;""),_xlfn._xlws.FILTER(G$468:G$477,G$468:G$477&lt;&gt;"")))*(N572/LOOKUP($F331,_xlfn._xlws.FILTER($F$468:$F$477,H$468:H$477&lt;&gt;""),_xlfn._xlws.FILTER(H$468:H$477,H$468:H$477&lt;&gt;""))),1))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ROUND($N$477*(M573/LOOKUP($F332,_xlfn._xlws.FILTER($F$468:$F$477,G$468:G$477&lt;&gt;""),_xlfn._xlws.FILTER(G$468:G$477,G$468:G$477&lt;&gt;"")))*(N573/LOOKUP($F332,_xlfn._xlws.FILTER($F$468:$F$477,H$468:H$477&lt;&gt;""),_xlfn._xlws.FILTER(H$468:H$477,H$468:H$477&lt;&gt;""))),1))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ROUND($N$477*(M574/LOOKUP($F333,_xlfn._xlws.FILTER($F$468:$F$477,G$468:G$477&lt;&gt;""),_xlfn._xlws.FILTER(G$468:G$477,G$468:G$477&lt;&gt;"")))*(N574/LOOKUP($F333,_xlfn._xlws.FILTER($F$468:$F$477,H$468:H$477&lt;&gt;""),_xlfn._xlws.FILTER(H$468:H$477,H$468:H$477&lt;&gt;""))),1))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ROUND($N$477*(M575/LOOKUP($F334,_xlfn._xlws.FILTER($F$468:$F$477,G$468:G$477&lt;&gt;""),_xlfn._xlws.FILTER(G$468:G$477,G$468:G$477&lt;&gt;"")))*(N575/LOOKUP($F334,_xlfn._xlws.FILTER($F$468:$F$477,H$468:H$477&lt;&gt;""),_xlfn._xlws.FILTER(H$468:H$477,H$468:H$477&lt;&gt;""))),1))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ROUND($N$477*(M576/LOOKUP($F335,_xlfn._xlws.FILTER($F$468:$F$477,G$468:G$477&lt;&gt;""),_xlfn._xlws.FILTER(G$468:G$477,G$468:G$477&lt;&gt;"")))*(N576/LOOKUP($F335,_xlfn._xlws.FILTER($F$468:$F$477,H$468:H$477&lt;&gt;""),_xlfn._xlws.FILTER(H$468:H$477,H$468:H$477&lt;&gt;""))),1))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ROUND($N$477*(M577/LOOKUP($F336,_xlfn._xlws.FILTER($F$468:$F$477,G$468:G$477&lt;&gt;""),_xlfn._xlws.FILTER(G$468:G$477,G$468:G$477&lt;&gt;"")))*(N577/LOOKUP($F336,_xlfn._xlws.FILTER($F$468:$F$477,H$468:H$477&lt;&gt;""),_xlfn._xlws.FILTER(H$468:H$477,H$468:H$477&lt;&gt;""))),1))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ROUND($N$477*(M578/LOOKUP($F337,_xlfn._xlws.FILTER($F$468:$F$477,G$468:G$477&lt;&gt;""),_xlfn._xlws.FILTER(G$468:G$477,G$468:G$477&lt;&gt;"")))*(N578/LOOKUP($F337,_xlfn._xlws.FILTER($F$468:$F$477,H$468:H$477&lt;&gt;""),_xlfn._xlws.FILTER(H$468:H$477,H$468:H$477&lt;&gt;""))),1))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ROUND($N$477*(M579/LOOKUP($F338,_xlfn._xlws.FILTER($F$468:$F$477,G$468:G$477&lt;&gt;""),_xlfn._xlws.FILTER(G$468:G$477,G$468:G$477&lt;&gt;"")))*(N579/LOOKUP($F338,_xlfn._xlws.FILTER($F$468:$F$477,H$468:H$477&lt;&gt;""),_xlfn._xlws.FILTER(H$468:H$477,H$468:H$477&lt;&gt;""))),1))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ROUND($N$477*(M580/LOOKUP($F339,_xlfn._xlws.FILTER($F$468:$F$477,G$468:G$477&lt;&gt;""),_xlfn._xlws.FILTER(G$468:G$477,G$468:G$477&lt;&gt;"")))*(N580/LOOKUP($F339,_xlfn._xlws.FILTER($F$468:$F$477,H$468:H$477&lt;&gt;""),_xlfn._xlws.FILTER(H$468:H$477,H$468:H$477&lt;&gt;""))),1))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ROUND($N$477*(M581/LOOKUP($F340,_xlfn._xlws.FILTER($F$468:$F$477,G$468:G$477&lt;&gt;""),_xlfn._xlws.FILTER(G$468:G$477,G$468:G$477&lt;&gt;"")))*(N581/LOOKUP($F340,_xlfn._xlws.FILTER($F$468:$F$477,H$468:H$477&lt;&gt;""),_xlfn._xlws.FILTER(H$468:H$477,H$468:H$477&lt;&gt;""))),1))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ROUND($N$477*(M582/LOOKUP($F341,_xlfn._xlws.FILTER($F$468:$F$477,G$468:G$477&lt;&gt;""),_xlfn._xlws.FILTER(G$468:G$477,G$468:G$477&lt;&gt;"")))*(N582/LOOKUP($F341,_xlfn._xlws.FILTER($F$468:$F$477,H$468:H$477&lt;&gt;""),_xlfn._xlws.FILTER(H$468:H$477,H$468:H$477&lt;&gt;""))),1))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ROUND($N$477*(M583/LOOKUP($F342,_xlfn._xlws.FILTER($F$468:$F$477,G$468:G$477&lt;&gt;""),_xlfn._xlws.FILTER(G$468:G$477,G$468:G$477&lt;&gt;"")))*(N583/LOOKUP($F342,_xlfn._xlws.FILTER($F$468:$F$477,H$468:H$477&lt;&gt;""),_xlfn._xlws.FILTER(H$468:H$477,H$468:H$477&lt;&gt;""))),1))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ROUND($N$477*(M584/LOOKUP($F343,_xlfn._xlws.FILTER($F$468:$F$477,G$468:G$477&lt;&gt;""),_xlfn._xlws.FILTER(G$468:G$477,G$468:G$477&lt;&gt;"")))*(N584/LOOKUP($F343,_xlfn._xlws.FILTER($F$468:$F$477,H$468:H$477&lt;&gt;""),_xlfn._xlws.FILTER(H$468:H$477,H$468:H$477&lt;&gt;""))),1))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ROUND($N$477*(M585/LOOKUP($F344,_xlfn._xlws.FILTER($F$468:$F$477,G$468:G$477&lt;&gt;""),_xlfn._xlws.FILTER(G$468:G$477,G$468:G$477&lt;&gt;"")))*(N585/LOOKUP($F344,_xlfn._xlws.FILTER($F$468:$F$477,H$468:H$477&lt;&gt;""),_xlfn._xlws.FILTER(H$468:H$477,H$468:H$477&lt;&gt;""))),1))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ROUND($N$477*(M586/LOOKUP($F345,_xlfn._xlws.FILTER($F$468:$F$477,G$468:G$477&lt;&gt;""),_xlfn._xlws.FILTER(G$468:G$477,G$468:G$477&lt;&gt;"")))*(N586/LOOKUP($F345,_xlfn._xlws.FILTER($F$468:$F$477,H$468:H$477&lt;&gt;""),_xlfn._xlws.FILTER(H$468:H$477,H$468:H$477&lt;&gt;""))),1))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ROUND($N$477*(M587/LOOKUP($F346,_xlfn._xlws.FILTER($F$468:$F$477,G$468:G$477&lt;&gt;""),_xlfn._xlws.FILTER(G$468:G$477,G$468:G$477&lt;&gt;"")))*(N587/LOOKUP($F346,_xlfn._xlws.FILTER($F$468:$F$477,H$468:H$477&lt;&gt;""),_xlfn._xlws.FILTER(H$468:H$477,H$468:H$477&lt;&gt;""))),1))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ROUND($N$477*(M588/LOOKUP($F347,_xlfn._xlws.FILTER($F$468:$F$477,G$468:G$477&lt;&gt;""),_xlfn._xlws.FILTER(G$468:G$477,G$468:G$477&lt;&gt;"")))*(N588/LOOKUP($F347,_xlfn._xlws.FILTER($F$468:$F$477,H$468:H$477&lt;&gt;""),_xlfn._xlws.FILTER(H$468:H$477,H$468:H$477&lt;&gt;""))),1))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ROUND($N$477*(M589/LOOKUP($F348,_xlfn._xlws.FILTER($F$468:$F$477,G$468:G$477&lt;&gt;""),_xlfn._xlws.FILTER(G$468:G$477,G$468:G$477&lt;&gt;"")))*(N589/LOOKUP($F348,_xlfn._xlws.FILTER($F$468:$F$477,H$468:H$477&lt;&gt;""),_xlfn._xlws.FILTER(H$468:H$477,H$468:H$477&lt;&gt;""))),1))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ROUND($N$477*(M590/LOOKUP($F349,_xlfn._xlws.FILTER($F$468:$F$477,G$468:G$477&lt;&gt;""),_xlfn._xlws.FILTER(G$468:G$477,G$468:G$477&lt;&gt;"")))*(N590/LOOKUP($F349,_xlfn._xlws.FILTER($F$468:$F$477,H$468:H$477&lt;&gt;""),_xlfn._xlws.FILTER(H$468:H$477,H$468:H$477&lt;&gt;""))),1))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ROUND($N$477*(M591/LOOKUP($F350,_xlfn._xlws.FILTER($F$468:$F$477,G$468:G$477&lt;&gt;""),_xlfn._xlws.FILTER(G$468:G$477,G$468:G$477&lt;&gt;"")))*(N591/LOOKUP($F350,_xlfn._xlws.FILTER($F$468:$F$477,H$468:H$477&lt;&gt;""),_xlfn._xlws.FILTER(H$468:H$477,H$468:H$477&lt;&gt;""))),1))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ROUND($N$477*(M592/LOOKUP($F351,_xlfn._xlws.FILTER($F$468:$F$477,G$468:G$477&lt;&gt;""),_xlfn._xlws.FILTER(G$468:G$477,G$468:G$477&lt;&gt;"")))*(N592/LOOKUP($F351,_xlfn._xlws.FILTER($F$468:$F$477,H$468:H$477&lt;&gt;""),_xlfn._xlws.FILTER(H$468:H$477,H$468:H$477&lt;&gt;""))),1))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ROUND($N$477*(M593/LOOKUP($F352,_xlfn._xlws.FILTER($F$468:$F$477,G$468:G$477&lt;&gt;""),_xlfn._xlws.FILTER(G$468:G$477,G$468:G$477&lt;&gt;"")))*(N593/LOOKUP($F352,_xlfn._xlws.FILTER($F$468:$F$477,H$468:H$477&lt;&gt;""),_xlfn._xlws.FILTER(H$468:H$477,H$468:H$477&lt;&gt;""))),1))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ROUND($N$477*(M594/LOOKUP($F353,_xlfn._xlws.FILTER($F$468:$F$477,G$468:G$477&lt;&gt;""),_xlfn._xlws.FILTER(G$468:G$477,G$468:G$477&lt;&gt;"")))*(N594/LOOKUP($F353,_xlfn._xlws.FILTER($F$468:$F$477,H$468:H$477&lt;&gt;""),_xlfn._xlws.FILTER(H$468:H$477,H$468:H$477&lt;&gt;""))),1))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ROUND($N$477*(M595/LOOKUP($F354,_xlfn._xlws.FILTER($F$468:$F$477,G$468:G$477&lt;&gt;""),_xlfn._xlws.FILTER(G$468:G$477,G$468:G$477&lt;&gt;"")))*(N595/LOOKUP($F354,_xlfn._xlws.FILTER($F$468:$F$477,H$468:H$477&lt;&gt;""),_xlfn._xlws.FILTER(H$468:H$477,H$468:H$477&lt;&gt;""))),1))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ROUND($N$477*(M596/LOOKUP($F355,_xlfn._xlws.FILTER($F$468:$F$477,G$468:G$477&lt;&gt;""),_xlfn._xlws.FILTER(G$468:G$477,G$468:G$477&lt;&gt;"")))*(N596/LOOKUP($F355,_xlfn._xlws.FILTER($F$468:$F$477,H$468:H$477&lt;&gt;""),_xlfn._xlws.FILTER(H$468:H$477,H$468:H$477&lt;&gt;""))),1))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ROUND($N$477*(M597/LOOKUP($F356,_xlfn._xlws.FILTER($F$468:$F$477,G$468:G$477&lt;&gt;""),_xlfn._xlws.FILTER(G$468:G$477,G$468:G$477&lt;&gt;"")))*(N597/LOOKUP($F356,_xlfn._xlws.FILTER($F$468:$F$477,H$468:H$477&lt;&gt;""),_xlfn._xlws.FILTER(H$468:H$477,H$468:H$477&lt;&gt;""))),1))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ROUND($N$477*(M598/LOOKUP($F357,_xlfn._xlws.FILTER($F$468:$F$477,G$468:G$477&lt;&gt;""),_xlfn._xlws.FILTER(G$468:G$477,G$468:G$477&lt;&gt;"")))*(N598/LOOKUP($F357,_xlfn._xlws.FILTER($F$468:$F$477,H$468:H$477&lt;&gt;""),_xlfn._xlws.FILTER(H$468:H$477,H$468:H$477&lt;&gt;""))),1))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ROUND($N$477*(M599/LOOKUP($F358,_xlfn._xlws.FILTER($F$468:$F$477,G$468:G$477&lt;&gt;""),_xlfn._xlws.FILTER(G$468:G$477,G$468:G$477&lt;&gt;"")))*(N599/LOOKUP($F358,_xlfn._xlws.FILTER($F$468:$F$477,H$468:H$477&lt;&gt;""),_xlfn._xlws.FILTER(H$468:H$477,H$468:H$477&lt;&gt;""))),1))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ROUND($N$477*(M600/LOOKUP($F359,_xlfn._xlws.FILTER($F$468:$F$477,G$468:G$477&lt;&gt;""),_xlfn._xlws.FILTER(G$468:G$477,G$468:G$477&lt;&gt;"")))*(N600/LOOKUP($F359,_xlfn._xlws.FILTER($F$468:$F$477,H$468:H$477&lt;&gt;""),_xlfn._xlws.FILTER(H$468:H$477,H$468:H$477&lt;&gt;""))),1))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ROUND($N$477*(M601/LOOKUP($F360,_xlfn._xlws.FILTER($F$468:$F$477,G$468:G$477&lt;&gt;""),_xlfn._xlws.FILTER(G$468:G$477,G$468:G$477&lt;&gt;"")))*(N601/LOOKUP($F360,_xlfn._xlws.FILTER($F$468:$F$477,H$468:H$477&lt;&gt;""),_xlfn._xlws.FILTER(H$468:H$477,H$468:H$477&lt;&gt;""))),1))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ROUND($N$477*(M602/LOOKUP($F361,_xlfn._xlws.FILTER($F$468:$F$477,G$468:G$477&lt;&gt;""),_xlfn._xlws.FILTER(G$468:G$477,G$468:G$477&lt;&gt;"")))*(N602/LOOKUP($F361,_xlfn._xlws.FILTER($F$468:$F$477,H$468:H$477&lt;&gt;""),_xlfn._xlws.FILTER(H$468:H$477,H$468:H$477&lt;&gt;""))),1))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ROUND($N$477*(M603/LOOKUP($F362,_xlfn._xlws.FILTER($F$468:$F$477,G$468:G$477&lt;&gt;""),_xlfn._xlws.FILTER(G$468:G$477,G$468:G$477&lt;&gt;"")))*(N603/LOOKUP($F362,_xlfn._xlws.FILTER($F$468:$F$477,H$468:H$477&lt;&gt;""),_xlfn._xlws.FILTER(H$468:H$477,H$468:H$477&lt;&gt;""))),1))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ROUND($N$477*(M604/LOOKUP($F363,_xlfn._xlws.FILTER($F$468:$F$477,G$468:G$477&lt;&gt;""),_xlfn._xlws.FILTER(G$468:G$477,G$468:G$477&lt;&gt;"")))*(N604/LOOKUP($F363,_xlfn._xlws.FILTER($F$468:$F$477,H$468:H$477&lt;&gt;""),_xlfn._xlws.FILTER(H$468:H$477,H$468:H$477&lt;&gt;""))),1))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ROUND($N$477*(M605/LOOKUP($F364,_xlfn._xlws.FILTER($F$468:$F$477,G$468:G$477&lt;&gt;""),_xlfn._xlws.FILTER(G$468:G$477,G$468:G$477&lt;&gt;"")))*(N605/LOOKUP($F364,_xlfn._xlws.FILTER($F$468:$F$477,H$468:H$477&lt;&gt;""),_xlfn._xlws.FILTER(H$468:H$477,H$468:H$477&lt;&gt;""))),1))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ROUND($N$477*(M606/LOOKUP($F365,_xlfn._xlws.FILTER($F$468:$F$477,G$468:G$477&lt;&gt;""),_xlfn._xlws.FILTER(G$468:G$477,G$468:G$477&lt;&gt;"")))*(N606/LOOKUP($F365,_xlfn._xlws.FILTER($F$468:$F$477,H$468:H$477&lt;&gt;""),_xlfn._xlws.FILTER(H$468:H$477,H$468:H$477&lt;&gt;""))),1))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ROUND($N$477*(M607/LOOKUP($F366,_xlfn._xlws.FILTER($F$468:$F$477,G$468:G$477&lt;&gt;""),_xlfn._xlws.FILTER(G$468:G$477,G$468:G$477&lt;&gt;"")))*(N607/LOOKUP($F366,_xlfn._xlws.FILTER($F$468:$F$477,H$468:H$477&lt;&gt;""),_xlfn._xlws.FILTER(H$468:H$477,H$468:H$477&lt;&gt;""))),1))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ROUND($N$477*(M608/LOOKUP($F367,_xlfn._xlws.FILTER($F$468:$F$477,G$468:G$477&lt;&gt;""),_xlfn._xlws.FILTER(G$468:G$477,G$468:G$477&lt;&gt;"")))*(N608/LOOKUP($F367,_xlfn._xlws.FILTER($F$468:$F$477,H$468:H$477&lt;&gt;""),_xlfn._xlws.FILTER(H$468:H$477,H$468:H$477&lt;&gt;""))),1))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ROUND($N$477*(M609/LOOKUP($F368,_xlfn._xlws.FILTER($F$468:$F$477,G$468:G$477&lt;&gt;""),_xlfn._xlws.FILTER(G$468:G$477,G$468:G$477&lt;&gt;"")))*(N609/LOOKUP($F368,_xlfn._xlws.FILTER($F$468:$F$477,H$468:H$477&lt;&gt;""),_xlfn._xlws.FILTER(H$468:H$477,H$468:H$477&lt;&gt;""))),1))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ROUND($N$477*(M610/LOOKUP($F369,_xlfn._xlws.FILTER($F$468:$F$477,G$468:G$477&lt;&gt;""),_xlfn._xlws.FILTER(G$468:G$477,G$468:G$477&lt;&gt;"")))*(N610/LOOKUP($F369,_xlfn._xlws.FILTER($F$468:$F$477,H$468:H$477&lt;&gt;""),_xlfn._xlws.FILTER(H$468:H$477,H$468:H$477&lt;&gt;""))),1))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ROUND($N$477*(M611/LOOKUP($F370,_xlfn._xlws.FILTER($F$468:$F$477,G$468:G$477&lt;&gt;""),_xlfn._xlws.FILTER(G$468:G$477,G$468:G$477&lt;&gt;"")))*(N611/LOOKUP($F370,_xlfn._xlws.FILTER($F$468:$F$477,H$468:H$477&lt;&gt;""),_xlfn._xlws.FILTER(H$468:H$477,H$468:H$477&lt;&gt;""))),1))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ROUND($N$477*(M612/LOOKUP($F371,_xlfn._xlws.FILTER($F$468:$F$477,G$468:G$477&lt;&gt;""),_xlfn._xlws.FILTER(G$468:G$477,G$468:G$477&lt;&gt;"")))*(N612/LOOKUP($F371,_xlfn._xlws.FILTER($F$468:$F$477,H$468:H$477&lt;&gt;""),_xlfn._xlws.FILTER(H$468:H$477,H$468:H$477&lt;&gt;""))),1))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ROUND($N$477*(M613/LOOKUP($F372,_xlfn._xlws.FILTER($F$468:$F$477,G$468:G$477&lt;&gt;""),_xlfn._xlws.FILTER(G$468:G$477,G$468:G$477&lt;&gt;"")))*(N613/LOOKUP($F372,_xlfn._xlws.FILTER($F$468:$F$477,H$468:H$477&lt;&gt;""),_xlfn._xlws.FILTER(H$468:H$477,H$468:H$477&lt;&gt;""))),1))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ROUND($N$477*(M614/LOOKUP($F373,_xlfn._xlws.FILTER($F$468:$F$477,G$468:G$477&lt;&gt;""),_xlfn._xlws.FILTER(G$468:G$477,G$468:G$477&lt;&gt;"")))*(N614/LOOKUP($F373,_xlfn._xlws.FILTER($F$468:$F$477,H$468:H$477&lt;&gt;""),_xlfn._xlws.FILTER(H$468:H$477,H$468:H$477&lt;&gt;""))),1))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ROUND($N$477*(M615/LOOKUP($F374,_xlfn._xlws.FILTER($F$468:$F$477,G$468:G$477&lt;&gt;""),_xlfn._xlws.FILTER(G$468:G$477,G$468:G$477&lt;&gt;"")))*(N615/LOOKUP($F374,_xlfn._xlws.FILTER($F$468:$F$477,H$468:H$477&lt;&gt;""),_xlfn._xlws.FILTER(H$468:H$477,H$468:H$477&lt;&gt;""))),1))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ROUND($N$477*(M616/LOOKUP($F375,_xlfn._xlws.FILTER($F$468:$F$477,G$468:G$477&lt;&gt;""),_xlfn._xlws.FILTER(G$468:G$477,G$468:G$477&lt;&gt;"")))*(N616/LOOKUP($F375,_xlfn._xlws.FILTER($F$468:$F$477,H$468:H$477&lt;&gt;""),_xlfn._xlws.FILTER(H$468:H$477,H$468:H$477&lt;&gt;""))),1))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ROUND($N$477*(M617/LOOKUP($F376,_xlfn._xlws.FILTER($F$468:$F$477,G$468:G$477&lt;&gt;""),_xlfn._xlws.FILTER(G$468:G$477,G$468:G$477&lt;&gt;"")))*(N617/LOOKUP($F376,_xlfn._xlws.FILTER($F$468:$F$477,H$468:H$477&lt;&gt;""),_xlfn._xlws.FILTER(H$468:H$477,H$468:H$477&lt;&gt;""))),1))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ROUND($N$477*(M618/LOOKUP($F377,_xlfn._xlws.FILTER($F$468:$F$477,G$468:G$477&lt;&gt;""),_xlfn._xlws.FILTER(G$468:G$477,G$468:G$477&lt;&gt;"")))*(N618/LOOKUP($F377,_xlfn._xlws.FILTER($F$468:$F$477,H$468:H$477&lt;&gt;""),_xlfn._xlws.FILTER(H$468:H$477,H$468:H$477&lt;&gt;""))),1))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ROUND($N$477*(M619/LOOKUP($F378,_xlfn._xlws.FILTER($F$468:$F$477,G$468:G$477&lt;&gt;""),_xlfn._xlws.FILTER(G$468:G$477,G$468:G$477&lt;&gt;"")))*(N619/LOOKUP($F378,_xlfn._xlws.FILTER($F$468:$F$477,H$468:H$477&lt;&gt;""),_xlfn._xlws.FILTER(H$468:H$477,H$468:H$477&lt;&gt;""))),1))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ROUND($N$477*(M620/LOOKUP($F379,_xlfn._xlws.FILTER($F$468:$F$477,G$468:G$477&lt;&gt;""),_xlfn._xlws.FILTER(G$468:G$477,G$468:G$477&lt;&gt;"")))*(N620/LOOKUP($F379,_xlfn._xlws.FILTER($F$468:$F$477,H$468:H$477&lt;&gt;""),_xlfn._xlws.FILTER(H$468:H$477,H$468:H$477&lt;&gt;""))),1))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ROUND($N$477*(M621/LOOKUP($F380,_xlfn._xlws.FILTER($F$468:$F$477,G$468:G$477&lt;&gt;""),_xlfn._xlws.FILTER(G$468:G$477,G$468:G$477&lt;&gt;"")))*(N621/LOOKUP($F380,_xlfn._xlws.FILTER($F$468:$F$477,H$468:H$477&lt;&gt;""),_xlfn._xlws.FILTER(H$468:H$477,H$468:H$477&lt;&gt;""))),1))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ROUND($N$477*(M622/LOOKUP($F381,_xlfn._xlws.FILTER($F$468:$F$477,G$468:G$477&lt;&gt;""),_xlfn._xlws.FILTER(G$468:G$477,G$468:G$477&lt;&gt;"")))*(N622/LOOKUP($F381,_xlfn._xlws.FILTER($F$468:$F$477,H$468:H$477&lt;&gt;""),_xlfn._xlws.FILTER(H$468:H$477,H$468:H$477&lt;&gt;""))),1))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ROUND($N$477*(M623/LOOKUP($F382,_xlfn._xlws.FILTER($F$468:$F$477,G$468:G$477&lt;&gt;""),_xlfn._xlws.FILTER(G$468:G$477,G$468:G$477&lt;&gt;"")))*(N623/LOOKUP($F382,_xlfn._xlws.FILTER($F$468:$F$477,H$468:H$477&lt;&gt;""),_xlfn._xlws.FILTER(H$468:H$477,H$468:H$477&lt;&gt;""))),1))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ROUND($N$477*(M624/LOOKUP($F383,_xlfn._xlws.FILTER($F$468:$F$477,G$468:G$477&lt;&gt;""),_xlfn._xlws.FILTER(G$468:G$477,G$468:G$477&lt;&gt;"")))*(N624/LOOKUP($F383,_xlfn._xlws.FILTER($F$468:$F$477,H$468:H$477&lt;&gt;""),_xlfn._xlws.FILTER(H$468:H$477,H$468:H$477&lt;&gt;""))),1))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ROUND($N$477*(M625/LOOKUP($F384,_xlfn._xlws.FILTER($F$468:$F$477,G$468:G$477&lt;&gt;""),_xlfn._xlws.FILTER(G$468:G$477,G$468:G$477&lt;&gt;"")))*(N625/LOOKUP($F384,_xlfn._xlws.FILTER($F$468:$F$477,H$468:H$477&lt;&gt;""),_xlfn._xlws.FILTER(H$468:H$477,H$468:H$477&lt;&gt;""))),1))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ROUND($N$477*(M626/LOOKUP($F385,_xlfn._xlws.FILTER($F$468:$F$477,G$468:G$477&lt;&gt;""),_xlfn._xlws.FILTER(G$468:G$477,G$468:G$477&lt;&gt;"")))*(N626/LOOKUP($F385,_xlfn._xlws.FILTER($F$468:$F$477,H$468:H$477&lt;&gt;""),_xlfn._xlws.FILTER(H$468:H$477,H$468:H$477&lt;&gt;""))),1))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ROUND($N$477*(M627/LOOKUP($F386,_xlfn._xlws.FILTER($F$468:$F$477,G$468:G$477&lt;&gt;""),_xlfn._xlws.FILTER(G$468:G$477,G$468:G$477&lt;&gt;"")))*(N627/LOOKUP($F386,_xlfn._xlws.FILTER($F$468:$F$477,H$468:H$477&lt;&gt;""),_xlfn._xlws.FILTER(H$468:H$477,H$468:H$477&lt;&gt;""))),1))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ROUND($N$477*(M628/LOOKUP($F387,_xlfn._xlws.FILTER($F$468:$F$477,G$468:G$477&lt;&gt;""),_xlfn._xlws.FILTER(G$468:G$477,G$468:G$477&lt;&gt;"")))*(N628/LOOKUP($F387,_xlfn._xlws.FILTER($F$468:$F$477,H$468:H$477&lt;&gt;""),_xlfn._xlws.FILTER(H$468:H$477,H$468:H$477&lt;&gt;""))),1))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ROUND($N$477*(M629/LOOKUP($F388,_xlfn._xlws.FILTER($F$468:$F$477,G$468:G$477&lt;&gt;""),_xlfn._xlws.FILTER(G$468:G$477,G$468:G$477&lt;&gt;"")))*(N629/LOOKUP($F388,_xlfn._xlws.FILTER($F$468:$F$477,H$468:H$477&lt;&gt;""),_xlfn._xlws.FILTER(H$468:H$477,H$468:H$477&lt;&gt;""))),1))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ROUND($N$477*(M630/LOOKUP($F389,_xlfn._xlws.FILTER($F$468:$F$477,G$468:G$477&lt;&gt;""),_xlfn._xlws.FILTER(G$468:G$477,G$468:G$477&lt;&gt;"")))*(N630/LOOKUP($F389,_xlfn._xlws.FILTER($F$468:$F$477,H$468:H$477&lt;&gt;""),_xlfn._xlws.FILTER(H$468:H$477,H$468:H$477&lt;&gt;""))),1))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ROUND($N$477*(M631/LOOKUP($F390,_xlfn._xlws.FILTER($F$468:$F$477,G$468:G$477&lt;&gt;""),_xlfn._xlws.FILTER(G$468:G$477,G$468:G$477&lt;&gt;"")))*(N631/LOOKUP($F390,_xlfn._xlws.FILTER($F$468:$F$477,H$468:H$477&lt;&gt;""),_xlfn._xlws.FILTER(H$468:H$477,H$468:H$477&lt;&gt;""))),1))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ROUND($N$477*(M632/LOOKUP($F391,_xlfn._xlws.FILTER($F$468:$F$477,G$468:G$477&lt;&gt;""),_xlfn._xlws.FILTER(G$468:G$477,G$468:G$477&lt;&gt;"")))*(N632/LOOKUP($F391,_xlfn._xlws.FILTER($F$468:$F$477,H$468:H$477&lt;&gt;""),_xlfn._xlws.FILTER(H$468:H$477,H$468:H$477&lt;&gt;""))),1))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ROUND($N$477*(M633/LOOKUP($F392,_xlfn._xlws.FILTER($F$468:$F$477,G$468:G$477&lt;&gt;""),_xlfn._xlws.FILTER(G$468:G$477,G$468:G$477&lt;&gt;"")))*(N633/LOOKUP($F392,_xlfn._xlws.FILTER($F$468:$F$477,H$468:H$477&lt;&gt;""),_xlfn._xlws.FILTER(H$468:H$477,H$468:H$477&lt;&gt;""))),1))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ROUND($N$477*(M634/LOOKUP($F393,_xlfn._xlws.FILTER($F$468:$F$477,G$468:G$477&lt;&gt;""),_xlfn._xlws.FILTER(G$468:G$477,G$468:G$477&lt;&gt;"")))*(N634/LOOKUP($F393,_xlfn._xlws.FILTER($F$468:$F$477,H$468:H$477&lt;&gt;""),_xlfn._xlws.FILTER(H$468:H$477,H$468:H$477&lt;&gt;""))),1))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ROUND($N$477*(M635/LOOKUP($F394,_xlfn._xlws.FILTER($F$468:$F$477,G$468:G$477&lt;&gt;""),_xlfn._xlws.FILTER(G$468:G$477,G$468:G$477&lt;&gt;"")))*(N635/LOOKUP($F394,_xlfn._xlws.FILTER($F$468:$F$477,H$468:H$477&lt;&gt;""),_xlfn._xlws.FILTER(H$468:H$477,H$468:H$477&lt;&gt;""))),1))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ROUND($N$477*(M636/LOOKUP($F395,_xlfn._xlws.FILTER($F$468:$F$477,G$468:G$477&lt;&gt;""),_xlfn._xlws.FILTER(G$468:G$477,G$468:G$477&lt;&gt;"")))*(N636/LOOKUP($F395,_xlfn._xlws.FILTER($F$468:$F$477,H$468:H$477&lt;&gt;""),_xlfn._xlws.FILTER(H$468:H$477,H$468:H$477&lt;&gt;""))),1))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ROUND($N$477*(M637/LOOKUP($F396,_xlfn._xlws.FILTER($F$468:$F$477,G$468:G$477&lt;&gt;""),_xlfn._xlws.FILTER(G$468:G$477,G$468:G$477&lt;&gt;"")))*(N637/LOOKUP($F396,_xlfn._xlws.FILTER($F$468:$F$477,H$468:H$477&lt;&gt;""),_xlfn._xlws.FILTER(H$468:H$477,H$468:H$477&lt;&gt;""))),1))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ROUND($N$477*(M638/LOOKUP($F397,_xlfn._xlws.FILTER($F$468:$F$477,G$468:G$477&lt;&gt;""),_xlfn._xlws.FILTER(G$468:G$477,G$468:G$477&lt;&gt;"")))*(N638/LOOKUP($F397,_xlfn._xlws.FILTER($F$468:$F$477,H$468:H$477&lt;&gt;""),_xlfn._xlws.FILTER(H$468:H$477,H$468:H$477&lt;&gt;""))),1))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ROUND($N$477*(M639/LOOKUP($F398,_xlfn._xlws.FILTER($F$468:$F$477,G$468:G$477&lt;&gt;""),_xlfn._xlws.FILTER(G$468:G$477,G$468:G$477&lt;&gt;"")))*(N639/LOOKUP($F398,_xlfn._xlws.FILTER($F$468:$F$477,H$468:H$477&lt;&gt;""),_xlfn._xlws.FILTER(H$468:H$477,H$468:H$477&lt;&gt;""))),1))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ROUND($N$477*(M640/LOOKUP($F399,_xlfn._xlws.FILTER($F$468:$F$477,G$468:G$477&lt;&gt;""),_xlfn._xlws.FILTER(G$468:G$477,G$468:G$477&lt;&gt;"")))*(N640/LOOKUP($F399,_xlfn._xlws.FILTER($F$468:$F$477,H$468:H$477&lt;&gt;""),_xlfn._xlws.FILTER(H$468:H$477,H$468:H$477&lt;&gt;""))),1))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ROUND($N$477*(M641/LOOKUP($F400,_xlfn._xlws.FILTER($F$468:$F$477,G$468:G$477&lt;&gt;""),_xlfn._xlws.FILTER(G$468:G$477,G$468:G$477&lt;&gt;"")))*(N641/LOOKUP($F400,_xlfn._xlws.FILTER($F$468:$F$477,H$468:H$477&lt;&gt;""),_xlfn._xlws.FILTER(H$468:H$477,H$468:H$477&lt;&gt;""))),1))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ROUND($N$477*(M642/LOOKUP($F401,_xlfn._xlws.FILTER($F$468:$F$477,G$468:G$477&lt;&gt;""),_xlfn._xlws.FILTER(G$468:G$477,G$468:G$477&lt;&gt;"")))*(N642/LOOKUP($F401,_xlfn._xlws.FILTER($F$468:$F$477,H$468:H$477&lt;&gt;""),_xlfn._xlws.FILTER(H$468:H$477,H$468:H$477&lt;&gt;""))),1))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ROUND($N$477*(M643/LOOKUP($F402,_xlfn._xlws.FILTER($F$468:$F$477,G$468:G$477&lt;&gt;""),_xlfn._xlws.FILTER(G$468:G$477,G$468:G$477&lt;&gt;"")))*(N643/LOOKUP($F402,_xlfn._xlws.FILTER($F$468:$F$477,H$468:H$477&lt;&gt;""),_xlfn._xlws.FILTER(H$468:H$477,H$468:H$477&lt;&gt;""))),1))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ROUND($N$477*(M644/LOOKUP($F403,_xlfn._xlws.FILTER($F$468:$F$477,G$468:G$477&lt;&gt;""),_xlfn._xlws.FILTER(G$468:G$477,G$468:G$477&lt;&gt;"")))*(N644/LOOKUP($F403,_xlfn._xlws.FILTER($F$468:$F$477,H$468:H$477&lt;&gt;""),_xlfn._xlws.FILTER(H$468:H$477,H$468:H$477&lt;&gt;""))),1))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ROUND($N$477*(M645/LOOKUP($F404,_xlfn._xlws.FILTER($F$468:$F$477,G$468:G$477&lt;&gt;""),_xlfn._xlws.FILTER(G$468:G$477,G$468:G$477&lt;&gt;"")))*(N645/LOOKUP($F404,_xlfn._xlws.FILTER($F$468:$F$477,H$468:H$477&lt;&gt;""),_xlfn._xlws.FILTER(H$468:H$477,H$468:H$477&lt;&gt;""))),1))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ROUND($N$477*(M646/LOOKUP($F405,_xlfn._xlws.FILTER($F$468:$F$477,G$468:G$477&lt;&gt;""),_xlfn._xlws.FILTER(G$468:G$477,G$468:G$477&lt;&gt;"")))*(N646/LOOKUP($F405,_xlfn._xlws.FILTER($F$468:$F$477,H$468:H$477&lt;&gt;""),_xlfn._xlws.FILTER(H$468:H$477,H$468:H$477&lt;&gt;""))),1))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ROUND($N$477*(M647/LOOKUP($F406,_xlfn._xlws.FILTER($F$468:$F$477,G$468:G$477&lt;&gt;""),_xlfn._xlws.FILTER(G$468:G$477,G$468:G$477&lt;&gt;"")))*(N647/LOOKUP($F406,_xlfn._xlws.FILTER($F$468:$F$477,H$468:H$477&lt;&gt;""),_xlfn._xlws.FILTER(H$468:H$477,H$468:H$477&lt;&gt;""))),1))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ROUND($N$477*(M648/LOOKUP($F407,_xlfn._xlws.FILTER($F$468:$F$477,G$468:G$477&lt;&gt;""),_xlfn._xlws.FILTER(G$468:G$477,G$468:G$477&lt;&gt;"")))*(N648/LOOKUP($F407,_xlfn._xlws.FILTER($F$468:$F$477,H$468:H$477&lt;&gt;""),_xlfn._xlws.FILTER(H$468:H$477,H$468:H$477&lt;&gt;""))),1))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ROUND($N$477*(M649/LOOKUP($F408,_xlfn._xlws.FILTER($F$468:$F$477,G$468:G$477&lt;&gt;""),_xlfn._xlws.FILTER(G$468:G$477,G$468:G$477&lt;&gt;"")))*(N649/LOOKUP($F408,_xlfn._xlws.FILTER($F$468:$F$477,H$468:H$477&lt;&gt;""),_xlfn._xlws.FILTER(H$468:H$477,H$468:H$477&lt;&gt;""))),1))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ROUND($N$477*(M650/LOOKUP($F409,_xlfn._xlws.FILTER($F$468:$F$477,G$468:G$477&lt;&gt;""),_xlfn._xlws.FILTER(G$468:G$477,G$468:G$477&lt;&gt;"")))*(N650/LOOKUP($F409,_xlfn._xlws.FILTER($F$468:$F$477,H$468:H$477&lt;&gt;""),_xlfn._xlws.FILTER(H$468:H$477,H$468:H$477&lt;&gt;""))),1))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ROUND($N$477*(M651/LOOKUP($F410,_xlfn._xlws.FILTER($F$468:$F$477,G$468:G$477&lt;&gt;""),_xlfn._xlws.FILTER(G$468:G$477,G$468:G$477&lt;&gt;"")))*(N651/LOOKUP($F410,_xlfn._xlws.FILTER($F$468:$F$477,H$468:H$477&lt;&gt;""),_xlfn._xlws.FILTER(H$468:H$477,H$468:H$477&lt;&gt;""))),1))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ROUND($N$477*(M652/LOOKUP($F411,_xlfn._xlws.FILTER($F$468:$F$477,G$468:G$477&lt;&gt;""),_xlfn._xlws.FILTER(G$468:G$477,G$468:G$477&lt;&gt;"")))*(N652/LOOKUP($F411,_xlfn._xlws.FILTER($F$468:$F$477,H$468:H$477&lt;&gt;""),_xlfn._xlws.FILTER(H$468:H$477,H$468:H$477&lt;&gt;""))),1))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ROUND($N$477*(M653/LOOKUP($F412,_xlfn._xlws.FILTER($F$468:$F$477,G$468:G$477&lt;&gt;""),_xlfn._xlws.FILTER(G$468:G$477,G$468:G$477&lt;&gt;"")))*(N653/LOOKUP($F412,_xlfn._xlws.FILTER($F$468:$F$477,H$468:H$477&lt;&gt;""),_xlfn._xlws.FILTER(H$468:H$477,H$468:H$477&lt;&gt;""))),1))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ROUND($N$477*(M654/LOOKUP($F413,_xlfn._xlws.FILTER($F$468:$F$477,G$468:G$477&lt;&gt;""),_xlfn._xlws.FILTER(G$468:G$477,G$468:G$477&lt;&gt;"")))*(N654/LOOKUP($F413,_xlfn._xlws.FILTER($F$468:$F$477,H$468:H$477&lt;&gt;""),_xlfn._xlws.FILTER(H$468:H$477,H$468:H$477&lt;&gt;""))),1))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ROUND($N$477*(M655/LOOKUP($F414,_xlfn._xlws.FILTER($F$468:$F$477,G$468:G$477&lt;&gt;""),_xlfn._xlws.FILTER(G$468:G$477,G$468:G$477&lt;&gt;"")))*(N655/LOOKUP($F414,_xlfn._xlws.FILTER($F$468:$F$477,H$468:H$477&lt;&gt;""),_xlfn._xlws.FILTER(H$468:H$477,H$468:H$477&lt;&gt;""))),1))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ROUND($N$477*(M656/LOOKUP($F415,_xlfn._xlws.FILTER($F$468:$F$477,G$468:G$477&lt;&gt;""),_xlfn._xlws.FILTER(G$468:G$477,G$468:G$477&lt;&gt;"")))*(N656/LOOKUP($F415,_xlfn._xlws.FILTER($F$468:$F$477,H$468:H$477&lt;&gt;""),_xlfn._xlws.FILTER(H$468:H$477,H$468:H$477&lt;&gt;""))),1))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ROUND($N$477*(M657/LOOKUP($F416,_xlfn._xlws.FILTER($F$468:$F$477,G$468:G$477&lt;&gt;""),_xlfn._xlws.FILTER(G$468:G$477,G$468:G$477&lt;&gt;"")))*(N657/LOOKUP($F416,_xlfn._xlws.FILTER($F$468:$F$477,H$468:H$477&lt;&gt;""),_xlfn._xlws.FILTER(H$468:H$477,H$468:H$477&lt;&gt;""))),1))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ROUND($N$477*(M658/LOOKUP($F417,_xlfn._xlws.FILTER($F$468:$F$477,G$468:G$477&lt;&gt;""),_xlfn._xlws.FILTER(G$468:G$477,G$468:G$477&lt;&gt;"")))*(N658/LOOKUP($F417,_xlfn._xlws.FILTER($F$468:$F$477,H$468:H$477&lt;&gt;""),_xlfn._xlws.FILTER(H$468:H$477,H$468:H$477&lt;&gt;""))),1))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ROUND($N$477*(M659/LOOKUP($F418,_xlfn._xlws.FILTER($F$468:$F$477,G$468:G$477&lt;&gt;""),_xlfn._xlws.FILTER(G$468:G$477,G$468:G$477&lt;&gt;"")))*(N659/LOOKUP($F418,_xlfn._xlws.FILTER($F$468:$F$477,H$468:H$477&lt;&gt;""),_xlfn._xlws.FILTER(H$468:H$477,H$468:H$477&lt;&gt;""))),1))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ROUND($N$477*(M660/LOOKUP($F419,_xlfn._xlws.FILTER($F$468:$F$477,G$468:G$477&lt;&gt;""),_xlfn._xlws.FILTER(G$468:G$477,G$468:G$477&lt;&gt;"")))*(N660/LOOKUP($F419,_xlfn._xlws.FILTER($F$468:$F$477,H$468:H$477&lt;&gt;""),_xlfn._xlws.FILTER(H$468:H$477,H$468:H$477&lt;&gt;""))),1))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ROUND($N$477*(M661/LOOKUP($F420,_xlfn._xlws.FILTER($F$468:$F$477,G$468:G$477&lt;&gt;""),_xlfn._xlws.FILTER(G$468:G$477,G$468:G$477&lt;&gt;"")))*(N661/LOOKUP($F420,_xlfn._xlws.FILTER($F$468:$F$477,H$468:H$477&lt;&gt;""),_xlfn._xlws.FILTER(H$468:H$477,H$468:H$477&lt;&gt;""))),1))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ROUND($N$477*(M662/LOOKUP($F421,_xlfn._xlws.FILTER($F$468:$F$477,G$468:G$477&lt;&gt;""),_xlfn._xlws.FILTER(G$468:G$477,G$468:G$477&lt;&gt;"")))*(N662/LOOKUP($F421,_xlfn._xlws.FILTER($F$468:$F$477,H$468:H$477&lt;&gt;""),_xlfn._xlws.FILTER(H$468:H$477,H$468:H$477&lt;&gt;""))),1))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ROUND($N$477*(M663/LOOKUP($F422,_xlfn._xlws.FILTER($F$468:$F$477,G$468:G$477&lt;&gt;""),_xlfn._xlws.FILTER(G$468:G$477,G$468:G$477&lt;&gt;"")))*(N663/LOOKUP($F422,_xlfn._xlws.FILTER($F$468:$F$477,H$468:H$477&lt;&gt;""),_xlfn._xlws.FILTER(H$468:H$477,H$468:H$477&lt;&gt;""))),1))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ROUND($N$477*(M664/LOOKUP($F423,_xlfn._xlws.FILTER($F$468:$F$477,G$468:G$477&lt;&gt;""),_xlfn._xlws.FILTER(G$468:G$477,G$468:G$477&lt;&gt;"")))*(N664/LOOKUP($F423,_xlfn._xlws.FILTER($F$468:$F$477,H$468:H$477&lt;&gt;""),_xlfn._xlws.FILTER(H$468:H$477,H$468:H$477&lt;&gt;""))),1))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ROUND($N$477*(M665/LOOKUP($F424,_xlfn._xlws.FILTER($F$468:$F$477,G$468:G$477&lt;&gt;""),_xlfn._xlws.FILTER(G$468:G$477,G$468:G$477&lt;&gt;"")))*(N665/LOOKUP($F424,_xlfn._xlws.FILTER($F$468:$F$477,H$468:H$477&lt;&gt;""),_xlfn._xlws.FILTER(H$468:H$477,H$468:H$477&lt;&gt;""))),1))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ROUND($N$477*(M666/LOOKUP($F425,_xlfn._xlws.FILTER($F$468:$F$477,G$468:G$477&lt;&gt;""),_xlfn._xlws.FILTER(G$468:G$477,G$468:G$477&lt;&gt;"")))*(N666/LOOKUP($F425,_xlfn._xlws.FILTER($F$468:$F$477,H$468:H$477&lt;&gt;""),_xlfn._xlws.FILTER(H$468:H$477,H$468:H$477&lt;&gt;""))),1))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ROUND($N$477*(M667/LOOKUP($F426,_xlfn._xlws.FILTER($F$468:$F$477,G$468:G$477&lt;&gt;""),_xlfn._xlws.FILTER(G$468:G$477,G$468:G$477&lt;&gt;"")))*(N667/LOOKUP($F426,_xlfn._xlws.FILTER($F$468:$F$477,H$468:H$477&lt;&gt;""),_xlfn._xlws.FILTER(H$468:H$477,H$468:H$477&lt;&gt;""))),1))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ROUND($N$477*(M668/LOOKUP($F427,_xlfn._xlws.FILTER($F$468:$F$477,G$468:G$477&lt;&gt;""),_xlfn._xlws.FILTER(G$468:G$477,G$468:G$477&lt;&gt;"")))*(N668/LOOKUP($F427,_xlfn._xlws.FILTER($F$468:$F$477,H$468:H$477&lt;&gt;""),_xlfn._xlws.FILTER(H$468:H$477,H$468:H$477&lt;&gt;""))),1))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ROUND($N$477*(M669/LOOKUP($F428,_xlfn._xlws.FILTER($F$468:$F$477,G$468:G$477&lt;&gt;""),_xlfn._xlws.FILTER(G$468:G$477,G$468:G$477&lt;&gt;"")))*(N669/LOOKUP($F428,_xlfn._xlws.FILTER($F$468:$F$477,H$468:H$477&lt;&gt;""),_xlfn._xlws.FILTER(H$468:H$477,H$468:H$477&lt;&gt;""))),1))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ROUND($N$477*(M670/LOOKUP($F429,_xlfn._xlws.FILTER($F$468:$F$477,G$468:G$477&lt;&gt;""),_xlfn._xlws.FILTER(G$468:G$477,G$468:G$477&lt;&gt;"")))*(N670/LOOKUP($F429,_xlfn._xlws.FILTER($F$468:$F$477,H$468:H$477&lt;&gt;""),_xlfn._xlws.FILTER(H$468:H$477,H$468:H$477&lt;&gt;""))),1))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ROUND($N$477*(M671/LOOKUP($F430,_xlfn._xlws.FILTER($F$468:$F$477,G$468:G$477&lt;&gt;""),_xlfn._xlws.FILTER(G$468:G$477,G$468:G$477&lt;&gt;"")))*(N671/LOOKUP($F430,_xlfn._xlws.FILTER($F$468:$F$477,H$468:H$477&lt;&gt;""),_xlfn._xlws.FILTER(H$468:H$477,H$468:H$477&lt;&gt;""))),1))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ROUND($N$477*(M672/LOOKUP($F431,_xlfn._xlws.FILTER($F$468:$F$477,G$468:G$477&lt;&gt;""),_xlfn._xlws.FILTER(G$468:G$477,G$468:G$477&lt;&gt;"")))*(N672/LOOKUP($F431,_xlfn._xlws.FILTER($F$468:$F$477,H$468:H$477&lt;&gt;""),_xlfn._xlws.FILTER(H$468:H$477,H$468:H$477&lt;&gt;""))),1))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ROUND($N$477*(M673/LOOKUP($F432,_xlfn._xlws.FILTER($F$468:$F$477,G$468:G$477&lt;&gt;""),_xlfn._xlws.FILTER(G$468:G$477,G$468:G$477&lt;&gt;"")))*(N673/LOOKUP($F432,_xlfn._xlws.FILTER($F$468:$F$477,H$468:H$477&lt;&gt;""),_xlfn._xlws.FILTER(H$468:H$477,H$468:H$477&lt;&gt;""))),1))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ROUND($N$477*(M674/LOOKUP($F433,_xlfn._xlws.FILTER($F$468:$F$477,G$468:G$477&lt;&gt;""),_xlfn._xlws.FILTER(G$468:G$477,G$468:G$477&lt;&gt;"")))*(N674/LOOKUP($F433,_xlfn._xlws.FILTER($F$468:$F$477,H$468:H$477&lt;&gt;""),_xlfn._xlws.FILTER(H$468:H$477,H$468:H$477&lt;&gt;""))),1))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ROUND($N$477*(M675/LOOKUP($F434,_xlfn._xlws.FILTER($F$468:$F$477,G$468:G$477&lt;&gt;""),_xlfn._xlws.FILTER(G$468:G$477,G$468:G$477&lt;&gt;"")))*(N675/LOOKUP($F434,_xlfn._xlws.FILTER($F$468:$F$477,H$468:H$477&lt;&gt;""),_xlfn._xlws.FILTER(H$468:H$477,H$468:H$477&lt;&gt;""))),1))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ROUND($N$477*(M676/LOOKUP($F435,_xlfn._xlws.FILTER($F$468:$F$477,G$468:G$477&lt;&gt;""),_xlfn._xlws.FILTER(G$468:G$477,G$468:G$477&lt;&gt;"")))*(N676/LOOKUP($F435,_xlfn._xlws.FILTER($F$468:$F$477,H$468:H$477&lt;&gt;""),_xlfn._xlws.FILTER(H$468:H$477,H$468:H$477&lt;&gt;""))),1))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ROUND($N$477*(M677/LOOKUP($F436,_xlfn._xlws.FILTER($F$468:$F$477,G$468:G$477&lt;&gt;""),_xlfn._xlws.FILTER(G$468:G$477,G$468:G$477&lt;&gt;"")))*(N677/LOOKUP($F436,_xlfn._xlws.FILTER($F$468:$F$477,H$468:H$477&lt;&gt;""),_xlfn._xlws.FILTER(H$468:H$477,H$468:H$477&lt;&gt;""))),1))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ROUND($N$477*(M678/LOOKUP($F437,_xlfn._xlws.FILTER($F$468:$F$477,G$468:G$477&lt;&gt;""),_xlfn._xlws.FILTER(G$468:G$477,G$468:G$477&lt;&gt;"")))*(N678/LOOKUP($F437,_xlfn._xlws.FILTER($F$468:$F$477,H$468:H$477&lt;&gt;""),_xlfn._xlws.FILTER(H$468:H$477,H$468:H$477&lt;&gt;""))),1))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ROUND($N$477*(M679/LOOKUP($F438,_xlfn._xlws.FILTER($F$468:$F$477,G$468:G$477&lt;&gt;""),_xlfn._xlws.FILTER(G$468:G$477,G$468:G$477&lt;&gt;"")))*(N679/LOOKUP($F438,_xlfn._xlws.FILTER($F$468:$F$477,H$468:H$477&lt;&gt;""),_xlfn._xlws.FILTER(H$468:H$477,H$468:H$477&lt;&gt;""))),1))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ROUND($N$477*(M680/LOOKUP($F439,_xlfn._xlws.FILTER($F$468:$F$477,G$468:G$477&lt;&gt;""),_xlfn._xlws.FILTER(G$468:G$477,G$468:G$477&lt;&gt;"")))*(N680/LOOKUP($F439,_xlfn._xlws.FILTER($F$468:$F$477,H$468:H$477&lt;&gt;""),_xlfn._xlws.FILTER(H$468:H$477,H$468:H$477&lt;&gt;""))),1))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ROUND($N$477*(M681/LOOKUP($F440,_xlfn._xlws.FILTER($F$468:$F$477,G$468:G$477&lt;&gt;""),_xlfn._xlws.FILTER(G$468:G$477,G$468:G$477&lt;&gt;"")))*(N681/LOOKUP($F440,_xlfn._xlws.FILTER($F$468:$F$477,H$468:H$477&lt;&gt;""),_xlfn._xlws.FILTER(H$468:H$477,H$468:H$477&lt;&gt;""))),1))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ROUND($N$477*(M682/LOOKUP($F441,_xlfn._xlws.FILTER($F$468:$F$477,G$468:G$477&lt;&gt;""),_xlfn._xlws.FILTER(G$468:G$477,G$468:G$477&lt;&gt;"")))*(N682/LOOKUP($F441,_xlfn._xlws.FILTER($F$468:$F$477,H$468:H$477&lt;&gt;""),_xlfn._xlws.FILTER(H$468:H$477,H$468:H$477&lt;&gt;""))),1))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ROUND($N$477*(M683/LOOKUP($F442,_xlfn._xlws.FILTER($F$468:$F$477,G$468:G$477&lt;&gt;""),_xlfn._xlws.FILTER(G$468:G$477,G$468:G$477&lt;&gt;"")))*(N683/LOOKUP($F442,_xlfn._xlws.FILTER($F$468:$F$477,H$468:H$477&lt;&gt;""),_xlfn._xlws.FILTER(H$468:H$477,H$468:H$477&lt;&gt;""))),1))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ROUND($N$477*(M684/LOOKUP($F443,_xlfn._xlws.FILTER($F$468:$F$477,G$468:G$477&lt;&gt;""),_xlfn._xlws.FILTER(G$468:G$477,G$468:G$477&lt;&gt;"")))*(N684/LOOKUP($F443,_xlfn._xlws.FILTER($F$468:$F$477,H$468:H$477&lt;&gt;""),_xlfn._xlws.FILTER(H$468:H$477,H$468:H$477&lt;&gt;""))),1))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ROUND($N$477*(M685/LOOKUP($F444,_xlfn._xlws.FILTER($F$468:$F$477,G$468:G$477&lt;&gt;""),_xlfn._xlws.FILTER(G$468:G$477,G$468:G$477&lt;&gt;"")))*(N685/LOOKUP($F444,_xlfn._xlws.FILTER($F$468:$F$477,H$468:H$477&lt;&gt;""),_xlfn._xlws.FILTER(H$468:H$477,H$468:H$477&lt;&gt;""))),1))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49" t="str" cm="1">
        <f t="array" ref="K445">IF(M686="","",
ROUND($N$477*(M686/LOOKUP($F445,_xlfn._xlws.FILTER($F$468:$F$477,G$468:G$477&lt;&gt;""),_xlfn._xlws.FILTER(G$468:G$477,G$468:G$477&lt;&gt;"")))*(N686/LOOKUP($F445,_xlfn._xlws.FILTER($F$468:$F$477,H$468:H$477&lt;&gt;""),_xlfn._xlws.FILTER(H$468:H$477,H$468:H$477&lt;&gt;""))),1))</f>
        <v/>
      </c>
      <c r="L445" s="55" t="str">
        <f t="shared" si="38"/>
        <v/>
      </c>
      <c r="M445" s="56" t="str">
        <f t="shared" si="31"/>
        <v/>
      </c>
      <c r="N445" s="12"/>
      <c r="O445" s="32">
        <v>51471</v>
      </c>
      <c r="P445" s="57" t="str">
        <f t="shared" si="32"/>
        <v/>
      </c>
      <c r="Q445" s="57" t="str">
        <f t="shared" si="33"/>
        <v/>
      </c>
      <c r="R445" s="57" t="str">
        <f t="shared" si="34"/>
        <v/>
      </c>
      <c r="S445" s="57" t="str">
        <f t="shared" si="35"/>
        <v/>
      </c>
      <c r="T445" s="57" t="str">
        <f t="shared" si="36"/>
        <v/>
      </c>
      <c r="U445" s="56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49" t="str" cm="1">
        <f t="array" ref="K446">IF(M687="","",
ROUND($N$477*(M687/LOOKUP($F446,_xlfn._xlws.FILTER($F$468:$F$477,G$468:G$477&lt;&gt;""),_xlfn._xlws.FILTER(G$468:G$477,G$468:G$477&lt;&gt;"")))*(N687/LOOKUP($F446,_xlfn._xlws.FILTER($F$468:$F$477,H$468:H$477&lt;&gt;""),_xlfn._xlws.FILTER(H$468:H$477,H$468:H$477&lt;&gt;""))),1))</f>
        <v/>
      </c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 hidden="1">
      <c r="E447" s="12"/>
      <c r="F447" s="12"/>
      <c r="G447" s="12"/>
      <c r="H447" s="12"/>
      <c r="I447" s="12"/>
      <c r="J447" s="12"/>
      <c r="K447" s="49" t="str" cm="1">
        <f t="array" ref="K447">IF(M688="","",
ROUND($N$477*(M688/LOOKUP($F447,_xlfn._xlws.FILTER($F$468:$F$477,G$468:G$477&lt;&gt;""),_xlfn._xlws.FILTER(G$468:G$477,G$468:G$477&lt;&gt;"")))*(N688/LOOKUP($F447,_xlfn._xlws.FILTER($F$468:$F$477,H$468:H$477&lt;&gt;""),_xlfn._xlws.FILTER(H$468:H$477,H$468:H$477&lt;&gt;""))),1))</f>
        <v/>
      </c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8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8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8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8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8" customFormat="1">
      <c r="E453" s="12"/>
      <c r="F453" s="59" t="s">
        <v>54</v>
      </c>
      <c r="G453" s="60" t="s">
        <v>81</v>
      </c>
      <c r="H453" s="60" t="s">
        <v>10</v>
      </c>
      <c r="I453" s="6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8" customFormat="1">
      <c r="E454" s="12"/>
      <c r="F454" s="61">
        <v>45292</v>
      </c>
      <c r="G454" s="62">
        <v>1.0101</v>
      </c>
      <c r="H454" s="62">
        <v>1.3126252505010021</v>
      </c>
      <c r="I454" s="62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8" customFormat="1">
      <c r="E455" s="12"/>
      <c r="F455" s="63">
        <v>45536</v>
      </c>
      <c r="G455" s="64">
        <v>1.2977498765432098</v>
      </c>
      <c r="H455" s="64"/>
      <c r="I455" s="64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8" customFormat="1">
      <c r="E456" s="12"/>
      <c r="F456" s="63">
        <v>45689</v>
      </c>
      <c r="G456" s="64"/>
      <c r="H456" s="64"/>
      <c r="I456" s="64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8" customFormat="1">
      <c r="E457" s="12"/>
      <c r="F457" s="63">
        <v>46082</v>
      </c>
      <c r="G457" s="64"/>
      <c r="H457" s="64">
        <v>1.5893124911160985</v>
      </c>
      <c r="I457" s="64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8" customFormat="1">
      <c r="E458" s="12"/>
      <c r="F458" s="63">
        <v>46266</v>
      </c>
      <c r="G458" s="64">
        <v>1.4771413730382466</v>
      </c>
      <c r="H458" s="64"/>
      <c r="I458" s="64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8" customFormat="1">
      <c r="E459" s="12"/>
      <c r="F459" s="63"/>
      <c r="G459" s="64"/>
      <c r="H459" s="64"/>
      <c r="I459" s="64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8" customFormat="1">
      <c r="E460" s="12"/>
      <c r="F460" s="63"/>
      <c r="G460" s="64"/>
      <c r="H460" s="64"/>
      <c r="I460" s="64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8" customFormat="1">
      <c r="E461" s="12"/>
      <c r="F461" s="63"/>
      <c r="G461" s="64"/>
      <c r="H461" s="64"/>
      <c r="I461" s="64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8" customFormat="1">
      <c r="E462" s="12"/>
      <c r="F462" s="63"/>
      <c r="G462" s="64"/>
      <c r="H462" s="64"/>
      <c r="I462" s="64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8" customFormat="1">
      <c r="E463" s="12"/>
      <c r="F463" s="65"/>
      <c r="G463" s="66"/>
      <c r="H463" s="66"/>
      <c r="I463" s="66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8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8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8" customFormat="1">
      <c r="E466" s="12"/>
      <c r="F466" s="59" t="s">
        <v>56</v>
      </c>
      <c r="G466" s="38" t="s">
        <v>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8" customFormat="1">
      <c r="E467" s="12"/>
      <c r="F467" s="67" t="s">
        <v>54</v>
      </c>
      <c r="G467" s="68" t="s">
        <v>76</v>
      </c>
      <c r="H467" s="68" t="s">
        <v>72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8" customFormat="1">
      <c r="E468" s="12"/>
      <c r="F468" s="69">
        <v>43831</v>
      </c>
      <c r="G468" s="62">
        <v>130.4</v>
      </c>
      <c r="H468" s="62">
        <v>71.260000000000005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8" customFormat="1">
      <c r="E469" s="12"/>
      <c r="F469" s="88"/>
      <c r="G469" s="64"/>
      <c r="H469" s="64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8" customFormat="1">
      <c r="E470" s="12"/>
      <c r="F470" s="3"/>
      <c r="G470" s="64"/>
      <c r="H470" s="64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8" customFormat="1">
      <c r="E471" s="12"/>
      <c r="F471" s="3"/>
      <c r="G471" s="64"/>
      <c r="H471" s="64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8" customFormat="1">
      <c r="E472" s="12"/>
      <c r="F472" s="3"/>
      <c r="G472" s="64"/>
      <c r="H472" s="64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8" customFormat="1">
      <c r="E473" s="12"/>
      <c r="F473" s="3"/>
      <c r="G473" s="64"/>
      <c r="H473" s="64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8" customFormat="1">
      <c r="E474" s="12"/>
      <c r="F474" s="3"/>
      <c r="G474" s="64"/>
      <c r="H474" s="64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8" customFormat="1">
      <c r="E475" s="12"/>
      <c r="F475" s="3"/>
      <c r="G475" s="64"/>
      <c r="H475" s="64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8" customFormat="1">
      <c r="E476" s="12"/>
      <c r="F476" s="3"/>
      <c r="G476" s="64"/>
      <c r="H476" s="64"/>
      <c r="I476" s="12"/>
      <c r="J476" s="12"/>
      <c r="K476" s="12"/>
      <c r="L476" s="12"/>
      <c r="M476" s="12"/>
      <c r="N476" s="19" t="s">
        <v>82</v>
      </c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8" customFormat="1">
      <c r="E477" s="12"/>
      <c r="F477" s="70"/>
      <c r="G477" s="66"/>
      <c r="H477" s="66"/>
      <c r="I477" s="12"/>
      <c r="J477" s="12"/>
      <c r="K477" s="12"/>
      <c r="L477" s="12"/>
      <c r="M477" s="12"/>
      <c r="N477" s="19">
        <v>226.4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8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8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8" customFormat="1">
      <c r="E480" s="12"/>
      <c r="F480" s="71"/>
      <c r="G480" s="7"/>
      <c r="H480" s="7"/>
      <c r="I480" s="7"/>
      <c r="J480" s="7"/>
      <c r="K480" s="12"/>
      <c r="L480" s="12"/>
      <c r="M480" s="12"/>
      <c r="N480" s="12"/>
      <c r="O480" s="12"/>
      <c r="P480" s="72" t="s">
        <v>58</v>
      </c>
      <c r="Q480" s="73">
        <v>0.6</v>
      </c>
      <c r="R480" s="73">
        <v>0.08</v>
      </c>
      <c r="S480" s="73">
        <v>0.09</v>
      </c>
      <c r="T480" s="73">
        <v>0.06</v>
      </c>
      <c r="U480" s="73">
        <v>0.17</v>
      </c>
      <c r="V480" s="74"/>
      <c r="W480" s="12"/>
    </row>
    <row r="481" spans="5:23" s="58" customFormat="1">
      <c r="E481" s="12"/>
      <c r="F481" s="75" t="s">
        <v>59</v>
      </c>
      <c r="G481" s="7"/>
      <c r="H481" s="7"/>
      <c r="I481" s="7"/>
      <c r="J481" s="7"/>
      <c r="K481" s="12"/>
      <c r="L481" s="75" t="s">
        <v>60</v>
      </c>
      <c r="M481" s="12"/>
      <c r="N481" s="12"/>
      <c r="O481" s="12"/>
      <c r="P481" s="76" t="s">
        <v>61</v>
      </c>
      <c r="Q481" s="77">
        <v>108.6</v>
      </c>
      <c r="R481" s="77">
        <v>115.5</v>
      </c>
      <c r="S481" s="77">
        <v>97.1</v>
      </c>
      <c r="T481" s="77">
        <v>4.7699999999999996</v>
      </c>
      <c r="U481" s="77">
        <v>142.80000000000001</v>
      </c>
      <c r="V481" s="70"/>
      <c r="W481" s="12"/>
    </row>
    <row r="482" spans="5:23" s="58" customFormat="1">
      <c r="E482" s="12"/>
      <c r="F482" s="78" t="s">
        <v>3</v>
      </c>
      <c r="G482" s="38" t="s">
        <v>81</v>
      </c>
      <c r="H482" s="79" t="s">
        <v>10</v>
      </c>
      <c r="I482" s="79" t="s">
        <v>11</v>
      </c>
      <c r="J482" s="79" t="s">
        <v>12</v>
      </c>
      <c r="K482" s="71"/>
      <c r="L482" s="78" t="s">
        <v>3</v>
      </c>
      <c r="M482" s="79" t="s">
        <v>1</v>
      </c>
      <c r="N482" s="79" t="s">
        <v>77</v>
      </c>
      <c r="O482" s="71"/>
      <c r="P482" s="80" t="s">
        <v>3</v>
      </c>
      <c r="Q482" s="60" t="s">
        <v>81</v>
      </c>
      <c r="R482" s="81" t="s">
        <v>10</v>
      </c>
      <c r="S482" s="81" t="s">
        <v>11</v>
      </c>
      <c r="T482" s="81" t="s">
        <v>12</v>
      </c>
      <c r="U482" s="81" t="s">
        <v>1</v>
      </c>
      <c r="V482" s="81" t="s">
        <v>4</v>
      </c>
      <c r="W482" s="12"/>
    </row>
    <row r="483" spans="5:23" s="58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2">
        <v>162.6</v>
      </c>
      <c r="N483" s="82">
        <v>64.599999999999994</v>
      </c>
      <c r="O483" s="12"/>
      <c r="P483" s="83">
        <v>45292</v>
      </c>
      <c r="Q483" s="84">
        <v>42.771961325966871</v>
      </c>
      <c r="R483" s="84">
        <v>33.308174791140736</v>
      </c>
      <c r="S483" s="84">
        <v>28.940862203419272</v>
      </c>
      <c r="T483" s="84">
        <v>-26.415094339622641</v>
      </c>
      <c r="U483" s="84">
        <v>79.201680672268893</v>
      </c>
      <c r="V483" s="84">
        <v>142.81188843108748</v>
      </c>
      <c r="W483" s="12"/>
    </row>
    <row r="484" spans="5:23" s="58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148.19999999999999</v>
      </c>
      <c r="N484" s="39">
        <v>66.56</v>
      </c>
      <c r="O484" s="12"/>
      <c r="P484" s="23">
        <v>45323</v>
      </c>
      <c r="Q484" s="85">
        <v>42.771961325966871</v>
      </c>
      <c r="R484" s="85">
        <v>32.626291544127234</v>
      </c>
      <c r="S484" s="85">
        <v>28.732051090539233</v>
      </c>
      <c r="T484" s="85">
        <v>-33.333333333333329</v>
      </c>
      <c r="U484" s="85">
        <v>68.277310924369743</v>
      </c>
      <c r="V484" s="85">
        <v>140.4663075744017</v>
      </c>
      <c r="W484" s="12"/>
    </row>
    <row r="485" spans="5:23" s="58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142.19999999999999</v>
      </c>
      <c r="N485" s="39">
        <v>66.09</v>
      </c>
      <c r="O485" s="12"/>
      <c r="P485" s="23">
        <v>45352</v>
      </c>
      <c r="Q485" s="85">
        <v>42.771961325966871</v>
      </c>
      <c r="R485" s="85">
        <v>33.87641083031864</v>
      </c>
      <c r="S485" s="85">
        <v>27.68799552613908</v>
      </c>
      <c r="T485" s="85">
        <v>-32.285115303983225</v>
      </c>
      <c r="U485" s="85">
        <v>60.36414565826329</v>
      </c>
      <c r="V485" s="85">
        <v>139.1900071030239</v>
      </c>
      <c r="W485" s="12"/>
    </row>
    <row r="486" spans="5:23" s="58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143</v>
      </c>
      <c r="N486" s="39">
        <v>66.27</v>
      </c>
      <c r="O486" s="12"/>
      <c r="P486" s="23">
        <v>45383</v>
      </c>
      <c r="Q486" s="85">
        <v>43.981104972375704</v>
      </c>
      <c r="R486" s="85">
        <v>34.558294077332171</v>
      </c>
      <c r="S486" s="85">
        <v>28.001212195459129</v>
      </c>
      <c r="T486" s="85">
        <v>-29.140461215932913</v>
      </c>
      <c r="U486" s="85">
        <v>61.69467787114845</v>
      </c>
      <c r="V486" s="85">
        <v>140.41310317234257</v>
      </c>
      <c r="W486" s="12"/>
    </row>
    <row r="487" spans="5:23" s="58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152.69999999999999</v>
      </c>
      <c r="N487" s="39">
        <v>66.03</v>
      </c>
      <c r="O487" s="12"/>
      <c r="P487" s="23">
        <v>45413</v>
      </c>
      <c r="Q487" s="85">
        <v>43.981104972375704</v>
      </c>
      <c r="R487" s="85">
        <v>34.558294077332171</v>
      </c>
      <c r="S487" s="85">
        <v>27.583589969699073</v>
      </c>
      <c r="T487" s="85">
        <v>-28.930817610062888</v>
      </c>
      <c r="U487" s="85">
        <v>72.05882352941174</v>
      </c>
      <c r="V487" s="85">
        <v>142.15000055028113</v>
      </c>
      <c r="W487" s="12"/>
    </row>
    <row r="488" spans="5:23" s="58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163.5</v>
      </c>
      <c r="N488" s="39">
        <v>64.36</v>
      </c>
      <c r="O488" s="12"/>
      <c r="P488" s="23">
        <v>45444</v>
      </c>
      <c r="Q488" s="85">
        <v>43.981104972375704</v>
      </c>
      <c r="R488" s="85">
        <v>34.671941285167748</v>
      </c>
      <c r="S488" s="85">
        <v>28.105617751899153</v>
      </c>
      <c r="T488" s="85">
        <v>-28.092243186582799</v>
      </c>
      <c r="U488" s="85">
        <v>79.55182072829129</v>
      </c>
      <c r="V488" s="85">
        <v>143.53019881652432</v>
      </c>
      <c r="W488" s="12"/>
    </row>
    <row r="489" spans="5:23" s="58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171.1</v>
      </c>
      <c r="N489" s="39">
        <v>64.260000000000005</v>
      </c>
      <c r="O489" s="12"/>
      <c r="P489" s="23">
        <v>45474</v>
      </c>
      <c r="Q489" s="85">
        <v>45.190248618784523</v>
      </c>
      <c r="R489" s="85">
        <v>34.671941285167748</v>
      </c>
      <c r="S489" s="85">
        <v>28.627645534099223</v>
      </c>
      <c r="T489" s="85">
        <v>-26.834381551362675</v>
      </c>
      <c r="U489" s="85">
        <v>87.605042016806692</v>
      </c>
      <c r="V489" s="85">
        <v>145.74718682192844</v>
      </c>
      <c r="W489" s="12"/>
    </row>
    <row r="490" spans="5:23" s="58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167.7</v>
      </c>
      <c r="N490" s="39">
        <v>66.11</v>
      </c>
      <c r="O490" s="12"/>
      <c r="P490" s="23">
        <v>45505</v>
      </c>
      <c r="Q490" s="85">
        <v>45.190248618784523</v>
      </c>
      <c r="R490" s="85">
        <v>34.671941285167748</v>
      </c>
      <c r="S490" s="85">
        <v>28.627645534099223</v>
      </c>
      <c r="T490" s="85">
        <v>-28.721174004192868</v>
      </c>
      <c r="U490" s="85">
        <v>89.145658263305322</v>
      </c>
      <c r="V490" s="85">
        <v>145.8958840366634</v>
      </c>
      <c r="W490" s="12"/>
    </row>
    <row r="491" spans="5:23" s="58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170.6</v>
      </c>
      <c r="N491" s="39">
        <v>64.7</v>
      </c>
      <c r="O491" s="12"/>
      <c r="P491" s="23">
        <v>45536</v>
      </c>
      <c r="Q491" s="85">
        <v>45.190248618784523</v>
      </c>
      <c r="R491" s="85">
        <v>36.14935498703035</v>
      </c>
      <c r="S491" s="85">
        <v>28.836456646979258</v>
      </c>
      <c r="T491" s="85">
        <v>-34.591194968553452</v>
      </c>
      <c r="U491" s="85">
        <v>88.3053221288515</v>
      </c>
      <c r="V491" s="85">
        <v>145.53781173225281</v>
      </c>
      <c r="W491" s="12"/>
    </row>
    <row r="492" spans="5:23" s="58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158</v>
      </c>
      <c r="N492" s="39">
        <v>65.14</v>
      </c>
      <c r="O492" s="12"/>
      <c r="P492" s="23">
        <v>45566</v>
      </c>
      <c r="Q492" s="85">
        <v>49.970174499238354</v>
      </c>
      <c r="R492" s="85">
        <v>35.581118947852424</v>
      </c>
      <c r="S492" s="85">
        <v>29.045267759859279</v>
      </c>
      <c r="T492" s="85">
        <v>-36.058700209643604</v>
      </c>
      <c r="U492" s="85">
        <v>75.630252100840337</v>
      </c>
      <c r="V492" s="85">
        <v>146.13628915832277</v>
      </c>
      <c r="W492" s="12"/>
    </row>
    <row r="493" spans="5:23" s="58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156</v>
      </c>
      <c r="N493" s="39">
        <v>65.680000000000007</v>
      </c>
      <c r="O493" s="12"/>
      <c r="P493" s="23">
        <v>45597</v>
      </c>
      <c r="Q493" s="85">
        <v>49.970174499238354</v>
      </c>
      <c r="R493" s="85">
        <v>35.126530116510096</v>
      </c>
      <c r="S493" s="85">
        <v>28.940862203419272</v>
      </c>
      <c r="T493" s="85">
        <v>-40.880503144654085</v>
      </c>
      <c r="U493" s="85">
        <v>74.78991596638653</v>
      </c>
      <c r="V493" s="85">
        <v>145.65836023277802</v>
      </c>
      <c r="W493" s="12"/>
    </row>
    <row r="494" spans="5:23" s="58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173.5</v>
      </c>
      <c r="N494" s="39">
        <v>65.41</v>
      </c>
      <c r="O494" s="12"/>
      <c r="P494" s="23">
        <v>45627</v>
      </c>
      <c r="Q494" s="85">
        <v>49.970174499238354</v>
      </c>
      <c r="R494" s="85">
        <v>35.922060571359175</v>
      </c>
      <c r="S494" s="85">
        <v>28.314428864779188</v>
      </c>
      <c r="T494" s="85">
        <v>-39.203354297693913</v>
      </c>
      <c r="U494" s="85">
        <v>93.62745098039214</v>
      </c>
      <c r="V494" s="85">
        <v>148.96863355188691</v>
      </c>
      <c r="W494" s="12"/>
    </row>
    <row r="495" spans="5:23" s="58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195.2</v>
      </c>
      <c r="N495" s="39">
        <v>64.39</v>
      </c>
      <c r="O495" s="12"/>
      <c r="P495" s="23">
        <v>45658</v>
      </c>
      <c r="Q495" s="85">
        <v>49.014189323147576</v>
      </c>
      <c r="R495" s="85">
        <v>35.467471740016848</v>
      </c>
      <c r="S495" s="85">
        <v>28.627645534099223</v>
      </c>
      <c r="T495" s="85">
        <v>-44.025157232704402</v>
      </c>
      <c r="U495" s="85">
        <v>114.42577030812322</v>
      </c>
      <c r="V495" s="85">
        <v>151.63327094957751</v>
      </c>
      <c r="W495" s="12"/>
    </row>
    <row r="496" spans="5:23" s="58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186.6</v>
      </c>
      <c r="N496" s="39">
        <v>64.83</v>
      </c>
      <c r="O496" s="12"/>
      <c r="P496" s="23">
        <v>45689</v>
      </c>
      <c r="Q496" s="85">
        <v>49.014189323147576</v>
      </c>
      <c r="R496" s="85">
        <v>35.126530116510096</v>
      </c>
      <c r="S496" s="85">
        <v>28.940862203419282</v>
      </c>
      <c r="T496" s="85">
        <v>-40.880503144654085</v>
      </c>
      <c r="U496" s="85">
        <v>106.37254901960782</v>
      </c>
      <c r="V496" s="85">
        <v>150.45381674617119</v>
      </c>
      <c r="W496" s="12"/>
    </row>
    <row r="497" spans="5:23" s="58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182.5</v>
      </c>
      <c r="N497" s="39">
        <v>64.989999999999995</v>
      </c>
      <c r="O497" s="12"/>
      <c r="P497" s="23">
        <v>45717</v>
      </c>
      <c r="Q497" s="85">
        <v>49.014189323147576</v>
      </c>
      <c r="R497" s="85">
        <v>35.922060571359175</v>
      </c>
      <c r="S497" s="85">
        <v>28.147728604628469</v>
      </c>
      <c r="T497" s="85">
        <v>-42.767295597484271</v>
      </c>
      <c r="U497" s="85">
        <v>102.38095238095238</v>
      </c>
      <c r="V497" s="85">
        <v>149.65429818292668</v>
      </c>
      <c r="W497" s="12"/>
    </row>
    <row r="498" spans="5:23" s="58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178.8</v>
      </c>
      <c r="N498" s="39">
        <v>66.319999999999993</v>
      </c>
      <c r="O498" s="12"/>
      <c r="P498" s="23">
        <v>45748</v>
      </c>
      <c r="Q498" s="85">
        <v>50.328668940272372</v>
      </c>
      <c r="R498" s="85">
        <v>37.285827065386187</v>
      </c>
      <c r="S498" s="85">
        <v>27.921119004973971</v>
      </c>
      <c r="T498" s="85">
        <v>-43.605870020964353</v>
      </c>
      <c r="U498" s="85">
        <v>102.31092436974787</v>
      </c>
      <c r="V498" s="85">
        <v>150.46947318144126</v>
      </c>
      <c r="W498" s="12"/>
    </row>
    <row r="499" spans="5:23" s="58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174.6</v>
      </c>
      <c r="N499" s="39">
        <v>68.02</v>
      </c>
      <c r="O499" s="12"/>
      <c r="P499" s="23">
        <v>45778</v>
      </c>
      <c r="Q499" s="85">
        <v>50.328668940272372</v>
      </c>
      <c r="R499" s="85">
        <v>36.603943818372677</v>
      </c>
      <c r="S499" s="85">
        <v>27.807814205146709</v>
      </c>
      <c r="T499" s="85">
        <v>-42.34800838574423</v>
      </c>
      <c r="U499" s="85">
        <v>102.66106442577028</v>
      </c>
      <c r="V499" s="85">
        <v>150.53972059733275</v>
      </c>
      <c r="W499" s="12"/>
    </row>
    <row r="500" spans="5:23" s="58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174.7</v>
      </c>
      <c r="N500" s="39">
        <v>68.040000000000006</v>
      </c>
      <c r="O500" s="12"/>
      <c r="P500" s="23">
        <v>45809</v>
      </c>
      <c r="Q500" s="85">
        <v>50.328668940272372</v>
      </c>
      <c r="R500" s="85">
        <v>36.717591026208254</v>
      </c>
      <c r="S500" s="85">
        <v>29.847300602037347</v>
      </c>
      <c r="T500" s="85">
        <v>-45.283018867924525</v>
      </c>
      <c r="U500" s="85">
        <v>102.80112044817926</v>
      </c>
      <c r="V500" s="85">
        <v>150.58007504455844</v>
      </c>
      <c r="W500" s="12"/>
    </row>
    <row r="501" spans="5:23" s="58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170.7</v>
      </c>
      <c r="N501" s="39">
        <v>68.55</v>
      </c>
      <c r="O501" s="12"/>
      <c r="P501" s="23">
        <v>45839</v>
      </c>
      <c r="Q501" s="85">
        <v>50.926159675329096</v>
      </c>
      <c r="R501" s="85">
        <v>36.831238234043859</v>
      </c>
      <c r="S501" s="85">
        <v>30.187215001519125</v>
      </c>
      <c r="T501" s="85">
        <v>-44.025157232704402</v>
      </c>
      <c r="U501" s="85">
        <v>99.649859943977589</v>
      </c>
      <c r="V501" s="85">
        <v>150.51801097057159</v>
      </c>
      <c r="W501" s="12"/>
    </row>
    <row r="502" spans="5:23" s="58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176.4</v>
      </c>
      <c r="N502" s="39">
        <v>67.73</v>
      </c>
      <c r="O502" s="12"/>
      <c r="P502" s="23">
        <v>45870</v>
      </c>
      <c r="Q502" s="85">
        <v>50.926159675329096</v>
      </c>
      <c r="R502" s="85">
        <v>37.17217985755061</v>
      </c>
      <c r="S502" s="85">
        <v>29.620691002382831</v>
      </c>
      <c r="T502" s="85">
        <v>-42.34800838574423</v>
      </c>
      <c r="U502" s="85">
        <v>103.85154061624651</v>
      </c>
      <c r="V502" s="85">
        <v>151.3092137856332</v>
      </c>
      <c r="W502" s="12"/>
    </row>
    <row r="503" spans="5:23" s="58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173.5</v>
      </c>
      <c r="N503" s="39">
        <v>66.64</v>
      </c>
      <c r="O503" s="12"/>
      <c r="P503" s="23">
        <v>45901</v>
      </c>
      <c r="Q503" s="85">
        <v>50.926159675329096</v>
      </c>
      <c r="R503" s="85">
        <v>39.217829598591116</v>
      </c>
      <c r="S503" s="85">
        <v>30.073910201691863</v>
      </c>
      <c r="T503" s="85">
        <v>-43.605870020964353</v>
      </c>
      <c r="U503" s="85">
        <v>97.268907563025181</v>
      </c>
      <c r="V503" s="85">
        <v>150.31913617569342</v>
      </c>
      <c r="W503" s="12"/>
    </row>
    <row r="504" spans="5:23" s="58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170.2</v>
      </c>
      <c r="N504" s="39">
        <v>66.87</v>
      </c>
      <c r="O504" s="12"/>
      <c r="P504" s="23">
        <v>45931</v>
      </c>
      <c r="Q504" s="85">
        <v>54.272107791646775</v>
      </c>
      <c r="R504" s="85">
        <v>38.308651935906468</v>
      </c>
      <c r="S504" s="85">
        <v>28.374338204282989</v>
      </c>
      <c r="T504" s="85">
        <v>-42.767295597484271</v>
      </c>
      <c r="U504" s="85">
        <v>94.187675070027993</v>
      </c>
      <c r="V504" s="85">
        <v>151.62751429430176</v>
      </c>
      <c r="W504" s="12"/>
    </row>
    <row r="505" spans="5:23" s="58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174.6</v>
      </c>
      <c r="N505" s="39">
        <v>67.86</v>
      </c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102.17086834733891</v>
      </c>
      <c r="V505" s="85">
        <v>153.01330122387435</v>
      </c>
      <c r="W505" s="12"/>
    </row>
    <row r="506" spans="5:23" s="58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181.1</v>
      </c>
      <c r="N506" s="39">
        <v>68.08</v>
      </c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110.36414565826327</v>
      </c>
      <c r="V506" s="85">
        <v>154.50394979881492</v>
      </c>
      <c r="W506" s="12"/>
    </row>
    <row r="507" spans="5:23" s="58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177.9</v>
      </c>
      <c r="N507" s="39">
        <v>67.94</v>
      </c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106.23249299719886</v>
      </c>
      <c r="V507" s="85">
        <v>153.40940534757593</v>
      </c>
      <c r="W507" s="12"/>
    </row>
    <row r="508" spans="5:23" s="58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171.8</v>
      </c>
      <c r="N508" s="39">
        <v>68.5</v>
      </c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100.77030812324928</v>
      </c>
      <c r="V508" s="85">
        <v>152.45918687954776</v>
      </c>
      <c r="W508" s="12"/>
    </row>
    <row r="509" spans="5:23" s="58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163.69999999999999</v>
      </c>
      <c r="N509" s="39">
        <v>69.94</v>
      </c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95.378151260504183</v>
      </c>
      <c r="V509" s="85">
        <v>151.32986572922934</v>
      </c>
      <c r="W509" s="12"/>
    </row>
    <row r="510" spans="5:23" s="58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168.7</v>
      </c>
      <c r="N510" s="39">
        <v>70.239999999999995</v>
      </c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102.17086834733891</v>
      </c>
      <c r="V510" s="85">
        <v>153.10718142536976</v>
      </c>
      <c r="W510" s="12"/>
    </row>
    <row r="511" spans="5:23" s="58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180.5</v>
      </c>
      <c r="N511" s="39">
        <v>69.430000000000007</v>
      </c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113.79551820728291</v>
      </c>
      <c r="V511" s="85">
        <v>155.81598150675859</v>
      </c>
      <c r="W511" s="12"/>
    </row>
    <row r="512" spans="5:23" s="58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181.4</v>
      </c>
      <c r="N512" s="39">
        <v>69.010000000000005</v>
      </c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113.58543417366944</v>
      </c>
      <c r="V512" s="85">
        <v>155.58234345749838</v>
      </c>
      <c r="W512" s="12"/>
    </row>
    <row r="513" spans="5:23" s="58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201.1</v>
      </c>
      <c r="N513" s="39">
        <v>68.84</v>
      </c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136.20448179271708</v>
      </c>
      <c r="V513" s="85">
        <v>159.7030237405252</v>
      </c>
      <c r="W513" s="12"/>
    </row>
    <row r="514" spans="5:23" s="58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208.9</v>
      </c>
      <c r="N514" s="39">
        <v>68.209999999999994</v>
      </c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143.13725490196077</v>
      </c>
      <c r="V514" s="85">
        <v>161.00284567594997</v>
      </c>
      <c r="W514" s="12"/>
    </row>
    <row r="515" spans="5:23" s="58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209.7</v>
      </c>
      <c r="N515" s="39">
        <v>67.680000000000007</v>
      </c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142.15686274509801</v>
      </c>
      <c r="V515" s="85">
        <v>161.4587528217391</v>
      </c>
      <c r="W515" s="12"/>
    </row>
    <row r="516" spans="5:23" s="58" customFormat="1">
      <c r="E516" s="12"/>
      <c r="F516" s="23">
        <v>46296</v>
      </c>
      <c r="G516" s="39">
        <v>117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209.3</v>
      </c>
      <c r="N516" s="39">
        <v>67.819999999999993</v>
      </c>
      <c r="O516" s="12"/>
      <c r="P516" s="23">
        <v>46296</v>
      </c>
      <c r="Q516" s="39">
        <v>59.139540189203373</v>
      </c>
      <c r="R516" s="39">
        <v>41.152965661202927</v>
      </c>
      <c r="S516" s="39">
        <v>26.448156607219612</v>
      </c>
      <c r="T516" s="39">
        <v>-32.075471698113198</v>
      </c>
      <c r="U516" s="39">
        <v>142.15686274509801</v>
      </c>
      <c r="V516" s="85">
        <v>163.39843382584789</v>
      </c>
      <c r="W516" s="12"/>
    </row>
    <row r="517" spans="5:23" s="58" customFormat="1">
      <c r="E517" s="12"/>
      <c r="F517" s="23">
        <v>46327</v>
      </c>
      <c r="G517" s="39">
        <v>117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201.4</v>
      </c>
      <c r="N517" s="39">
        <v>66.55</v>
      </c>
      <c r="O517" s="12"/>
      <c r="P517" s="23">
        <v>46327</v>
      </c>
      <c r="Q517" s="39">
        <v>59.139540189203373</v>
      </c>
      <c r="R517" s="39">
        <v>41.180486223819649</v>
      </c>
      <c r="S517" s="39">
        <v>26.901375806528645</v>
      </c>
      <c r="T517" s="39">
        <v>-27.044025157232699</v>
      </c>
      <c r="U517" s="39">
        <v>128.71148459383753</v>
      </c>
      <c r="V517" s="85">
        <v>161.4575977055336</v>
      </c>
      <c r="W517" s="12"/>
    </row>
    <row r="518" spans="5:23" s="58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59.139540189203373</v>
      </c>
      <c r="R518" s="39"/>
      <c r="S518" s="39"/>
      <c r="T518" s="39"/>
      <c r="U518" s="39"/>
      <c r="V518" s="85"/>
      <c r="W518" s="12"/>
    </row>
    <row r="519" spans="5:23" s="58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5"/>
      <c r="W519" s="12"/>
    </row>
    <row r="520" spans="5:23" s="58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5"/>
      <c r="W520" s="12"/>
    </row>
    <row r="521" spans="5:23" s="58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5"/>
      <c r="W521" s="12"/>
    </row>
    <row r="522" spans="5:23" s="58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5"/>
      <c r="W522" s="12"/>
    </row>
    <row r="523" spans="5:23" s="58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5"/>
      <c r="W523" s="12"/>
    </row>
    <row r="524" spans="5:23" s="58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5"/>
      <c r="W524" s="12"/>
    </row>
    <row r="525" spans="5:23" s="58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5"/>
      <c r="W525" s="12"/>
    </row>
    <row r="526" spans="5:23" s="58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5"/>
      <c r="W526" s="12"/>
    </row>
    <row r="527" spans="5:23" s="58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5"/>
      <c r="W527" s="12"/>
    </row>
    <row r="528" spans="5:23" s="58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5"/>
      <c r="W528" s="12"/>
    </row>
    <row r="529" spans="5:23" s="58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5"/>
      <c r="W529" s="12"/>
    </row>
    <row r="530" spans="5:23" s="58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5"/>
      <c r="W530" s="12"/>
    </row>
    <row r="531" spans="5:23" s="58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5"/>
      <c r="W531" s="12"/>
    </row>
    <row r="532" spans="5:23" s="58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5"/>
      <c r="W532" s="12"/>
    </row>
    <row r="533" spans="5:23" s="58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5"/>
      <c r="W533" s="12"/>
    </row>
    <row r="534" spans="5:23" s="58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5"/>
      <c r="W534" s="12"/>
    </row>
    <row r="535" spans="5:23" s="58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5"/>
      <c r="W535" s="12"/>
    </row>
    <row r="536" spans="5:23" s="58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5"/>
      <c r="W536" s="12"/>
    </row>
    <row r="537" spans="5:23" s="58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5"/>
      <c r="W537" s="12"/>
    </row>
    <row r="538" spans="5:23" s="58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5"/>
      <c r="W538" s="12"/>
    </row>
    <row r="539" spans="5:23" s="58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5"/>
      <c r="W539" s="12"/>
    </row>
    <row r="540" spans="5:23" s="58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5"/>
      <c r="W540" s="12"/>
    </row>
    <row r="541" spans="5:23" s="58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5"/>
      <c r="W541" s="12"/>
    </row>
    <row r="542" spans="5:23" s="58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5"/>
      <c r="W542" s="12"/>
    </row>
    <row r="543" spans="5:23" s="58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5"/>
      <c r="W543" s="12"/>
    </row>
    <row r="544" spans="5:23" s="58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5"/>
      <c r="W544" s="12"/>
    </row>
    <row r="545" spans="5:23" s="58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5"/>
      <c r="W545" s="12"/>
    </row>
    <row r="546" spans="5:23" s="58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5"/>
      <c r="W546" s="12"/>
    </row>
    <row r="547" spans="5:23" s="58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5"/>
      <c r="W547" s="12"/>
    </row>
    <row r="548" spans="5:23" s="58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5"/>
      <c r="W548" s="12"/>
    </row>
    <row r="549" spans="5:23" s="58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5"/>
      <c r="W549" s="12"/>
    </row>
    <row r="550" spans="5:23" s="58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5"/>
      <c r="W550" s="12"/>
    </row>
    <row r="551" spans="5:23" s="58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5"/>
      <c r="W551" s="12"/>
    </row>
    <row r="552" spans="5:23" s="58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5"/>
      <c r="W552" s="12"/>
    </row>
    <row r="553" spans="5:23" s="58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5"/>
      <c r="W553" s="12"/>
    </row>
    <row r="554" spans="5:23" s="58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5"/>
      <c r="W554" s="12"/>
    </row>
    <row r="555" spans="5:23" s="58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5"/>
      <c r="W555" s="12"/>
    </row>
    <row r="556" spans="5:23" s="58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5"/>
      <c r="W556" s="12"/>
    </row>
    <row r="557" spans="5:23" s="58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5"/>
      <c r="W557" s="12"/>
    </row>
    <row r="558" spans="5:23" s="58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5"/>
      <c r="W558" s="12"/>
    </row>
    <row r="559" spans="5:23" s="58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5"/>
      <c r="W559" s="12"/>
    </row>
    <row r="560" spans="5:23" s="58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5"/>
      <c r="W560" s="12"/>
    </row>
    <row r="561" spans="5:23" s="58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5"/>
      <c r="W561" s="12"/>
    </row>
    <row r="562" spans="5:23" s="58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5"/>
      <c r="W562" s="12"/>
    </row>
    <row r="563" spans="5:23" s="58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5"/>
      <c r="W563" s="12"/>
    </row>
    <row r="564" spans="5:23" s="58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5"/>
      <c r="W564" s="12"/>
    </row>
    <row r="565" spans="5:23" s="58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5"/>
      <c r="W565" s="12"/>
    </row>
    <row r="566" spans="5:23" s="58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5"/>
      <c r="W566" s="12"/>
    </row>
    <row r="567" spans="5:23" s="58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5"/>
      <c r="W567" s="12"/>
    </row>
    <row r="568" spans="5:23" s="58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5"/>
      <c r="W568" s="12"/>
    </row>
    <row r="569" spans="5:23" s="58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5"/>
      <c r="W569" s="12"/>
    </row>
    <row r="570" spans="5:23" s="58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5"/>
      <c r="W570" s="12"/>
    </row>
    <row r="571" spans="5:23" s="58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5"/>
      <c r="W571" s="12"/>
    </row>
    <row r="572" spans="5:23" s="58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5"/>
      <c r="W572" s="12"/>
    </row>
    <row r="573" spans="5:23" s="58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5"/>
      <c r="W573" s="12"/>
    </row>
    <row r="574" spans="5:23" s="58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5"/>
      <c r="W574" s="12"/>
    </row>
    <row r="575" spans="5:23" s="58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5"/>
      <c r="W575" s="12"/>
    </row>
    <row r="576" spans="5:23" s="58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5"/>
      <c r="W576" s="12"/>
    </row>
    <row r="577" spans="5:23" s="58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5"/>
      <c r="W577" s="12"/>
    </row>
    <row r="578" spans="5:23" s="58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5"/>
      <c r="W578" s="12"/>
    </row>
    <row r="579" spans="5:23" s="58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5"/>
      <c r="W579" s="12"/>
    </row>
    <row r="580" spans="5:23" s="58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5"/>
      <c r="W580" s="12"/>
    </row>
    <row r="581" spans="5:23" s="58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5"/>
      <c r="W581" s="12"/>
    </row>
    <row r="582" spans="5:23" s="58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5"/>
      <c r="W582" s="12"/>
    </row>
    <row r="583" spans="5:23" s="58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5"/>
      <c r="W583" s="12"/>
    </row>
    <row r="584" spans="5:23" s="58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5"/>
      <c r="W584" s="12"/>
    </row>
    <row r="585" spans="5:23" s="58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5"/>
      <c r="W585" s="12"/>
    </row>
    <row r="586" spans="5:23" s="58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5"/>
      <c r="W586" s="12"/>
    </row>
    <row r="587" spans="5:23" s="58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5"/>
      <c r="W587" s="12"/>
    </row>
    <row r="588" spans="5:23" s="58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5"/>
      <c r="W588" s="12"/>
    </row>
    <row r="589" spans="5:23" s="58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5"/>
      <c r="W589" s="12"/>
    </row>
    <row r="590" spans="5:23" s="58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5"/>
      <c r="W590" s="12"/>
    </row>
    <row r="591" spans="5:23" s="58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5"/>
      <c r="W591" s="12"/>
    </row>
    <row r="592" spans="5:23" s="58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5"/>
      <c r="W592" s="12"/>
    </row>
    <row r="593" spans="5:23" s="58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5"/>
      <c r="W593" s="12"/>
    </row>
    <row r="594" spans="5:23" s="58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5"/>
      <c r="W594" s="12"/>
    </row>
    <row r="595" spans="5:23" s="58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5"/>
      <c r="W595" s="12"/>
    </row>
    <row r="596" spans="5:23" s="58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5"/>
      <c r="W596" s="12"/>
    </row>
    <row r="597" spans="5:23" s="58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5"/>
      <c r="W597" s="12"/>
    </row>
    <row r="598" spans="5:23" s="58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5"/>
      <c r="W598" s="12"/>
    </row>
    <row r="599" spans="5:23" s="58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5"/>
      <c r="W599" s="12"/>
    </row>
    <row r="600" spans="5:23" s="58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5"/>
      <c r="W600" s="12"/>
    </row>
    <row r="601" spans="5:23" s="58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5"/>
      <c r="W601" s="12"/>
    </row>
    <row r="602" spans="5:23" s="58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5"/>
      <c r="W602" s="12"/>
    </row>
    <row r="603" spans="5:23" s="58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5"/>
      <c r="W603" s="12"/>
    </row>
    <row r="604" spans="5:23" s="58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5"/>
      <c r="W604" s="12"/>
    </row>
    <row r="605" spans="5:23" s="58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5"/>
      <c r="W605" s="12"/>
    </row>
    <row r="606" spans="5:23" s="58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5"/>
      <c r="W606" s="12"/>
    </row>
    <row r="607" spans="5:23" s="58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5"/>
      <c r="W607" s="12"/>
    </row>
    <row r="608" spans="5:23" s="58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5"/>
      <c r="W608" s="12"/>
    </row>
    <row r="609" spans="5:23" s="58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5"/>
      <c r="W609" s="12"/>
    </row>
    <row r="610" spans="5:23" s="58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5"/>
      <c r="W610" s="12"/>
    </row>
    <row r="611" spans="5:23" s="58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5"/>
      <c r="W611" s="12"/>
    </row>
    <row r="612" spans="5:23" s="58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5"/>
      <c r="W612" s="12"/>
    </row>
    <row r="613" spans="5:23" s="58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5"/>
      <c r="W613" s="12"/>
    </row>
    <row r="614" spans="5:23" s="58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5"/>
      <c r="W614" s="12"/>
    </row>
    <row r="615" spans="5:23" s="58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5"/>
      <c r="W615" s="12"/>
    </row>
    <row r="616" spans="5:23" s="58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5"/>
      <c r="W616" s="12"/>
    </row>
    <row r="617" spans="5:23" s="58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5"/>
      <c r="W617" s="12"/>
    </row>
    <row r="618" spans="5:23" s="58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5"/>
      <c r="W618" s="12"/>
    </row>
    <row r="619" spans="5:23" s="58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5"/>
      <c r="W619" s="12"/>
    </row>
    <row r="620" spans="5:23" s="58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5"/>
      <c r="W620" s="12"/>
    </row>
    <row r="621" spans="5:23" s="58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5"/>
      <c r="W621" s="12"/>
    </row>
    <row r="622" spans="5:23" s="58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5"/>
      <c r="W622" s="12"/>
    </row>
    <row r="623" spans="5:23" s="58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5"/>
      <c r="W623" s="12"/>
    </row>
    <row r="624" spans="5:23" s="58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5"/>
      <c r="W624" s="12"/>
    </row>
    <row r="625" spans="5:23" s="58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5"/>
      <c r="W625" s="12"/>
    </row>
    <row r="626" spans="5:23" s="58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5"/>
      <c r="W626" s="12"/>
    </row>
    <row r="627" spans="5:23" s="58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5"/>
      <c r="W627" s="12"/>
    </row>
    <row r="628" spans="5:23" s="58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5"/>
      <c r="W628" s="12"/>
    </row>
    <row r="629" spans="5:23" s="58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5"/>
      <c r="W629" s="12"/>
    </row>
    <row r="630" spans="5:23" s="58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5"/>
      <c r="W630" s="12"/>
    </row>
    <row r="631" spans="5:23" s="58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5"/>
      <c r="W631" s="12"/>
    </row>
    <row r="632" spans="5:23" s="58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5"/>
      <c r="W632" s="12"/>
    </row>
    <row r="633" spans="5:23" s="58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5"/>
      <c r="W633" s="12"/>
    </row>
    <row r="634" spans="5:23" s="58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5"/>
      <c r="W634" s="12"/>
    </row>
    <row r="635" spans="5:23" s="58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5"/>
      <c r="W635" s="12"/>
    </row>
    <row r="636" spans="5:23" s="58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5"/>
      <c r="W636" s="12"/>
    </row>
    <row r="637" spans="5:23" s="58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5"/>
      <c r="W637" s="12"/>
    </row>
    <row r="638" spans="5:23" s="58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5"/>
      <c r="W638" s="12"/>
    </row>
    <row r="639" spans="5:23" s="58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5"/>
      <c r="W639" s="12"/>
    </row>
    <row r="640" spans="5:23" s="58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5"/>
      <c r="W640" s="12"/>
    </row>
    <row r="641" spans="5:23" s="58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5"/>
      <c r="W641" s="12"/>
    </row>
    <row r="642" spans="5:23" s="58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5"/>
      <c r="W642" s="12"/>
    </row>
    <row r="643" spans="5:23" s="58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5"/>
      <c r="W643" s="12"/>
    </row>
    <row r="644" spans="5:23" s="58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5"/>
      <c r="W644" s="12"/>
    </row>
    <row r="645" spans="5:23" s="58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5"/>
      <c r="W645" s="12"/>
    </row>
    <row r="646" spans="5:23" s="58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5"/>
      <c r="W646" s="12"/>
    </row>
    <row r="647" spans="5:23" s="58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5"/>
      <c r="W647" s="12"/>
    </row>
    <row r="648" spans="5:23" s="58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5"/>
      <c r="W648" s="12"/>
    </row>
    <row r="649" spans="5:23" s="58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5"/>
      <c r="W649" s="12"/>
    </row>
    <row r="650" spans="5:23" s="58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5"/>
      <c r="W650" s="12"/>
    </row>
    <row r="651" spans="5:23" s="58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5"/>
      <c r="W651" s="12"/>
    </row>
    <row r="652" spans="5:23" s="58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5"/>
      <c r="W652" s="12"/>
    </row>
    <row r="653" spans="5:23" s="58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5"/>
      <c r="W653" s="12"/>
    </row>
    <row r="654" spans="5:23" s="58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5"/>
      <c r="W654" s="12"/>
    </row>
    <row r="655" spans="5:23" s="58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5"/>
      <c r="W655" s="12"/>
    </row>
    <row r="656" spans="5:23" s="58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5"/>
      <c r="W656" s="12"/>
    </row>
    <row r="657" spans="5:23" s="58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5"/>
      <c r="W657" s="12"/>
    </row>
    <row r="658" spans="5:23" s="58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5"/>
      <c r="W658" s="12"/>
    </row>
    <row r="659" spans="5:23" s="58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5"/>
      <c r="W659" s="12"/>
    </row>
    <row r="660" spans="5:23" s="58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5"/>
      <c r="W660" s="12"/>
    </row>
    <row r="661" spans="5:23" s="58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5"/>
      <c r="W661" s="12"/>
    </row>
    <row r="662" spans="5:23" s="58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5"/>
      <c r="W662" s="12"/>
    </row>
    <row r="663" spans="5:23" s="58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5"/>
      <c r="W663" s="12"/>
    </row>
    <row r="664" spans="5:23" s="58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5"/>
      <c r="W664" s="12"/>
    </row>
    <row r="665" spans="5:23" s="58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5"/>
      <c r="W665" s="12"/>
    </row>
    <row r="666" spans="5:23" s="58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5"/>
      <c r="W666" s="12"/>
    </row>
    <row r="667" spans="5:23" s="58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5"/>
      <c r="W667" s="12"/>
    </row>
    <row r="668" spans="5:23" s="58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5"/>
      <c r="W668" s="12"/>
    </row>
    <row r="669" spans="5:23" s="58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5"/>
      <c r="W669" s="12"/>
    </row>
    <row r="670" spans="5:23" s="58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5"/>
      <c r="W670" s="12"/>
    </row>
    <row r="671" spans="5:23" s="58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5"/>
      <c r="W671" s="12"/>
    </row>
    <row r="672" spans="5:23" s="58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5"/>
      <c r="W672" s="12"/>
    </row>
    <row r="673" spans="5:23" s="58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5"/>
      <c r="W673" s="12"/>
    </row>
    <row r="674" spans="5:23" s="58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5"/>
      <c r="W674" s="12"/>
    </row>
    <row r="675" spans="5:23" s="58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5"/>
      <c r="W675" s="12"/>
    </row>
    <row r="676" spans="5:23" s="58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5"/>
      <c r="W676" s="12"/>
    </row>
    <row r="677" spans="5:23" s="58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5"/>
      <c r="W677" s="12"/>
    </row>
    <row r="678" spans="5:23" s="58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5"/>
      <c r="W678" s="12"/>
    </row>
    <row r="679" spans="5:23" s="58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5"/>
      <c r="W679" s="12"/>
    </row>
    <row r="680" spans="5:23" s="58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5"/>
      <c r="W680" s="12"/>
    </row>
    <row r="681" spans="5:23" s="58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5"/>
      <c r="W681" s="12"/>
    </row>
    <row r="682" spans="5:23" s="58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5"/>
      <c r="W682" s="12"/>
    </row>
    <row r="683" spans="5:23" s="58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5"/>
      <c r="W683" s="12"/>
    </row>
    <row r="684" spans="5:23" s="58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5"/>
      <c r="W684" s="12"/>
    </row>
    <row r="685" spans="5:23" s="58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5"/>
      <c r="W685" s="12"/>
    </row>
    <row r="686" spans="5:23" s="58" customFormat="1" hidden="1">
      <c r="E686" s="12"/>
      <c r="F686" s="32">
        <v>51471</v>
      </c>
      <c r="G686" s="77"/>
      <c r="H686" s="77"/>
      <c r="I686" s="77"/>
      <c r="J686" s="77"/>
      <c r="K686" s="12"/>
      <c r="L686" s="32">
        <v>51471</v>
      </c>
      <c r="M686" s="77"/>
      <c r="N686" s="12"/>
      <c r="O686" s="12"/>
      <c r="P686" s="32">
        <v>51471</v>
      </c>
      <c r="Q686" s="77"/>
      <c r="R686" s="77"/>
      <c r="S686" s="77"/>
      <c r="T686" s="77"/>
      <c r="U686" s="77"/>
      <c r="V686" s="86"/>
      <c r="W686" s="12"/>
    </row>
    <row r="687" spans="5:23" s="58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8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8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8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8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8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8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8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8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9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4" t="s">
        <v>7</v>
      </c>
      <c r="G12" s="134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RME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2">
        <v>1</v>
      </c>
      <c r="F17" s="93" t="s">
        <v>16</v>
      </c>
      <c r="G17" s="93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</row>
    <row r="18" spans="1:26" ht="11.45" customHeight="1">
      <c r="A18" s="2"/>
      <c r="B18" s="2"/>
      <c r="C18" s="3"/>
      <c r="D18" s="3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</row>
    <row r="19" spans="1:26" ht="11.45" customHeight="1">
      <c r="A19" s="2"/>
      <c r="B19" s="2"/>
      <c r="C19" s="3"/>
      <c r="D19" s="3"/>
      <c r="E19" s="94"/>
      <c r="F19" s="95" t="s">
        <v>83</v>
      </c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4"/>
    </row>
    <row r="20" spans="1:26">
      <c r="A20" s="2"/>
      <c r="B20" s="2"/>
      <c r="C20" s="3"/>
      <c r="D20" s="3"/>
      <c r="E20" s="94"/>
      <c r="F20" s="95" t="s">
        <v>84</v>
      </c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4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4"/>
      <c r="F21" s="95" t="s">
        <v>17</v>
      </c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4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4"/>
      <c r="F23" s="96" t="s">
        <v>85</v>
      </c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4"/>
      <c r="F24" s="96" t="s">
        <v>69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4"/>
      <c r="F25" s="96" t="s">
        <v>86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4"/>
      <c r="F26" s="96" t="s">
        <v>78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4"/>
      <c r="F27" s="96" t="s">
        <v>70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4"/>
      <c r="F28" s="96" t="s">
        <v>71</v>
      </c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4"/>
      <c r="F29" s="96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2">
        <v>2</v>
      </c>
      <c r="F32" s="93" t="s">
        <v>18</v>
      </c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2"/>
      <c r="F33" s="95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4"/>
      <c r="F35" s="98" t="s">
        <v>19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4"/>
      <c r="F36" s="94"/>
      <c r="G36" s="94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4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4"/>
      <c r="F37" s="100" t="s">
        <v>4</v>
      </c>
      <c r="G37" s="100" t="s">
        <v>20</v>
      </c>
      <c r="H37" s="101"/>
      <c r="I37" s="101"/>
      <c r="J37" s="101" t="s">
        <v>21</v>
      </c>
      <c r="K37" s="101" t="s">
        <v>22</v>
      </c>
      <c r="L37" s="101"/>
      <c r="M37" s="94"/>
      <c r="N37" s="94"/>
      <c r="O37" s="94"/>
      <c r="P37" s="94"/>
      <c r="Q37" s="94"/>
      <c r="R37" s="94"/>
      <c r="S37" s="94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4"/>
      <c r="F38" s="102" t="s">
        <v>50</v>
      </c>
      <c r="G38" s="102" t="s">
        <v>23</v>
      </c>
      <c r="H38" s="102"/>
      <c r="I38" s="102"/>
      <c r="J38" s="102" t="s">
        <v>24</v>
      </c>
      <c r="K38" s="102" t="s">
        <v>25</v>
      </c>
      <c r="L38" s="102"/>
      <c r="M38" s="94"/>
      <c r="N38" s="94"/>
      <c r="O38" s="94"/>
      <c r="P38" s="94"/>
      <c r="Q38" s="94"/>
      <c r="R38" s="94"/>
      <c r="S38" s="94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4"/>
      <c r="F39" s="102" t="s">
        <v>87</v>
      </c>
      <c r="G39" s="102" t="s">
        <v>88</v>
      </c>
      <c r="H39" s="102"/>
      <c r="I39" s="102"/>
      <c r="J39" s="102" t="s">
        <v>24</v>
      </c>
      <c r="K39" s="102" t="s">
        <v>25</v>
      </c>
      <c r="L39" s="102"/>
      <c r="M39" s="94"/>
      <c r="N39" s="94"/>
      <c r="O39" s="94"/>
      <c r="P39" s="94"/>
      <c r="Q39" s="94"/>
      <c r="R39" s="94"/>
      <c r="S39" s="94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4"/>
      <c r="F40" s="102" t="s">
        <v>73</v>
      </c>
      <c r="G40" s="102" t="s">
        <v>74</v>
      </c>
      <c r="H40" s="102"/>
      <c r="I40" s="102"/>
      <c r="J40" s="102" t="s">
        <v>24</v>
      </c>
      <c r="K40" s="102" t="s">
        <v>25</v>
      </c>
      <c r="L40" s="102"/>
      <c r="M40" s="94"/>
      <c r="N40" s="94"/>
      <c r="O40" s="94"/>
      <c r="P40" s="94"/>
      <c r="Q40" s="94"/>
      <c r="R40" s="94"/>
      <c r="S40" s="94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4"/>
      <c r="F41" s="102" t="s">
        <v>10</v>
      </c>
      <c r="G41" s="102" t="s">
        <v>63</v>
      </c>
      <c r="H41" s="102"/>
      <c r="I41" s="102"/>
      <c r="J41" s="102" t="s">
        <v>26</v>
      </c>
      <c r="K41" s="102" t="s">
        <v>27</v>
      </c>
      <c r="L41" s="102"/>
      <c r="M41" s="94"/>
      <c r="N41" s="94"/>
      <c r="O41" s="94"/>
      <c r="P41" s="94"/>
      <c r="Q41" s="94"/>
      <c r="R41" s="94"/>
      <c r="S41" s="94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4"/>
      <c r="F42" s="102" t="s">
        <v>11</v>
      </c>
      <c r="G42" s="102" t="s">
        <v>62</v>
      </c>
      <c r="H42" s="102"/>
      <c r="I42" s="102"/>
      <c r="J42" s="102" t="s">
        <v>26</v>
      </c>
      <c r="K42" s="102" t="s">
        <v>27</v>
      </c>
      <c r="L42" s="102"/>
      <c r="M42" s="94"/>
      <c r="N42" s="94"/>
      <c r="O42" s="94"/>
      <c r="P42" s="94"/>
      <c r="Q42" s="94"/>
      <c r="R42" s="94"/>
      <c r="S42" s="94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4"/>
      <c r="F43" s="103" t="s">
        <v>12</v>
      </c>
      <c r="G43" s="103" t="s">
        <v>28</v>
      </c>
      <c r="H43" s="103"/>
      <c r="I43" s="103"/>
      <c r="J43" s="103" t="s">
        <v>26</v>
      </c>
      <c r="K43" s="103" t="s">
        <v>27</v>
      </c>
      <c r="L43" s="103"/>
      <c r="M43" s="94"/>
      <c r="N43" s="94"/>
      <c r="O43" s="94"/>
      <c r="P43" s="94"/>
      <c r="Q43" s="94"/>
      <c r="R43" s="94"/>
      <c r="S43" s="94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4"/>
      <c r="F44" s="94" t="s">
        <v>89</v>
      </c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4"/>
      <c r="F46" s="98" t="s">
        <v>29</v>
      </c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4"/>
      <c r="F48" s="100" t="s">
        <v>4</v>
      </c>
      <c r="G48" s="100" t="s">
        <v>20</v>
      </c>
      <c r="H48" s="101"/>
      <c r="I48" s="101"/>
      <c r="J48" s="101" t="s">
        <v>21</v>
      </c>
      <c r="K48" s="101" t="s">
        <v>22</v>
      </c>
      <c r="L48" s="104"/>
      <c r="M48" s="105"/>
      <c r="N48" s="105"/>
      <c r="O48" s="105"/>
      <c r="P48" s="105"/>
      <c r="Q48" s="105"/>
      <c r="R48" s="105"/>
      <c r="S48" s="94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4"/>
      <c r="F49" s="102" t="s">
        <v>30</v>
      </c>
      <c r="G49" s="102" t="s">
        <v>64</v>
      </c>
      <c r="H49" s="102"/>
      <c r="I49" s="102"/>
      <c r="J49" s="102" t="s">
        <v>26</v>
      </c>
      <c r="K49" s="102" t="s">
        <v>27</v>
      </c>
      <c r="L49" s="102"/>
      <c r="M49" s="94"/>
      <c r="N49" s="94"/>
      <c r="O49" s="94"/>
      <c r="P49" s="94"/>
      <c r="Q49" s="94"/>
      <c r="R49" s="94"/>
      <c r="S49" s="94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4"/>
      <c r="F50" s="102" t="s">
        <v>90</v>
      </c>
      <c r="G50" s="102" t="s">
        <v>91</v>
      </c>
      <c r="H50" s="102"/>
      <c r="I50" s="102"/>
      <c r="J50" s="102" t="s">
        <v>26</v>
      </c>
      <c r="K50" s="102" t="s">
        <v>27</v>
      </c>
      <c r="L50" s="102"/>
      <c r="M50" s="94"/>
      <c r="N50" s="94"/>
      <c r="O50" s="94"/>
      <c r="P50" s="94"/>
      <c r="Q50" s="94"/>
      <c r="R50" s="94"/>
      <c r="S50" s="94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4"/>
      <c r="F51" s="102" t="s">
        <v>92</v>
      </c>
      <c r="G51" s="102" t="s">
        <v>93</v>
      </c>
      <c r="H51" s="102"/>
      <c r="I51" s="102"/>
      <c r="J51" s="102" t="s">
        <v>26</v>
      </c>
      <c r="K51" s="102" t="s">
        <v>27</v>
      </c>
      <c r="L51" s="102"/>
      <c r="M51" s="94"/>
      <c r="N51" s="94"/>
      <c r="O51" s="94"/>
      <c r="P51" s="94"/>
      <c r="Q51" s="94"/>
      <c r="R51" s="94"/>
      <c r="S51" s="94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4"/>
      <c r="F52" s="102" t="s">
        <v>79</v>
      </c>
      <c r="G52" s="102" t="s">
        <v>80</v>
      </c>
      <c r="H52" s="102"/>
      <c r="I52" s="102"/>
      <c r="J52" s="102" t="s">
        <v>26</v>
      </c>
      <c r="K52" s="102" t="s">
        <v>27</v>
      </c>
      <c r="L52" s="102"/>
      <c r="M52" s="94"/>
      <c r="N52" s="94"/>
      <c r="O52" s="94"/>
      <c r="P52" s="94"/>
      <c r="Q52" s="94"/>
      <c r="R52" s="94"/>
      <c r="S52" s="94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4"/>
      <c r="F53" s="102" t="s">
        <v>31</v>
      </c>
      <c r="G53" s="102" t="s">
        <v>32</v>
      </c>
      <c r="H53" s="102"/>
      <c r="I53" s="102"/>
      <c r="J53" s="102" t="s">
        <v>26</v>
      </c>
      <c r="K53" s="102" t="s">
        <v>27</v>
      </c>
      <c r="L53" s="102"/>
      <c r="M53" s="94"/>
      <c r="N53" s="94"/>
      <c r="O53" s="94"/>
      <c r="P53" s="94"/>
      <c r="Q53" s="94"/>
      <c r="R53" s="94"/>
      <c r="S53" s="94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4"/>
      <c r="F54" s="103" t="s">
        <v>1</v>
      </c>
      <c r="G54" s="103" t="s">
        <v>33</v>
      </c>
      <c r="H54" s="103"/>
      <c r="I54" s="103"/>
      <c r="J54" s="103" t="s">
        <v>26</v>
      </c>
      <c r="K54" s="103" t="s">
        <v>27</v>
      </c>
      <c r="L54" s="103"/>
      <c r="M54" s="94"/>
      <c r="N54" s="94"/>
      <c r="O54" s="94"/>
      <c r="P54" s="94"/>
      <c r="Q54" s="94"/>
      <c r="R54" s="94"/>
      <c r="S54" s="94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4"/>
      <c r="F55" s="94" t="s">
        <v>34</v>
      </c>
      <c r="G55" s="106"/>
      <c r="H55" s="106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2">
        <v>3</v>
      </c>
      <c r="F58" s="93" t="s">
        <v>35</v>
      </c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2"/>
      <c r="F59" s="93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2"/>
      <c r="F60" s="94" t="s">
        <v>36</v>
      </c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2"/>
      <c r="F61" s="107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4"/>
      <c r="F62" s="108" t="s">
        <v>37</v>
      </c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4"/>
      <c r="F63" s="101" t="s">
        <v>3</v>
      </c>
      <c r="G63" s="101" t="s">
        <v>4</v>
      </c>
      <c r="H63" s="101"/>
      <c r="I63" s="101"/>
      <c r="J63" s="101" t="s">
        <v>14</v>
      </c>
      <c r="K63" s="101"/>
      <c r="L63" s="101"/>
      <c r="M63" s="101"/>
      <c r="N63" s="101"/>
      <c r="O63" s="101"/>
      <c r="P63" s="101"/>
      <c r="Q63" s="101"/>
      <c r="R63" s="101"/>
      <c r="S63" s="94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4"/>
      <c r="F64" s="109">
        <v>41275</v>
      </c>
      <c r="G64" s="109" t="s">
        <v>38</v>
      </c>
      <c r="H64" s="109"/>
      <c r="I64" s="109"/>
      <c r="J64" s="109" t="s">
        <v>94</v>
      </c>
      <c r="K64" s="109"/>
      <c r="L64" s="109"/>
      <c r="M64" s="109"/>
      <c r="N64" s="109"/>
      <c r="O64" s="109"/>
      <c r="P64" s="109"/>
      <c r="Q64" s="109"/>
      <c r="R64" s="109"/>
      <c r="S64" s="94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4"/>
      <c r="F65" s="109">
        <v>41306</v>
      </c>
      <c r="G65" s="109" t="s">
        <v>38</v>
      </c>
      <c r="H65" s="109"/>
      <c r="I65" s="109"/>
      <c r="J65" s="109" t="s">
        <v>95</v>
      </c>
      <c r="K65" s="109"/>
      <c r="L65" s="109"/>
      <c r="M65" s="109"/>
      <c r="N65" s="109"/>
      <c r="O65" s="109"/>
      <c r="P65" s="109"/>
      <c r="Q65" s="109"/>
      <c r="R65" s="109"/>
      <c r="S65" s="94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4"/>
      <c r="F66" s="109">
        <v>41699</v>
      </c>
      <c r="G66" s="109" t="s">
        <v>39</v>
      </c>
      <c r="H66" s="109"/>
      <c r="I66" s="109"/>
      <c r="J66" s="109" t="s">
        <v>40</v>
      </c>
      <c r="K66" s="109"/>
      <c r="L66" s="109"/>
      <c r="M66" s="109"/>
      <c r="N66" s="109"/>
      <c r="O66" s="109"/>
      <c r="P66" s="109"/>
      <c r="Q66" s="109"/>
      <c r="R66" s="109"/>
      <c r="S66" s="94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4"/>
      <c r="F67" s="109">
        <v>41944</v>
      </c>
      <c r="G67" s="109" t="s">
        <v>39</v>
      </c>
      <c r="H67" s="109"/>
      <c r="I67" s="109"/>
      <c r="J67" s="109" t="s">
        <v>41</v>
      </c>
      <c r="K67" s="109"/>
      <c r="L67" s="109"/>
      <c r="M67" s="109"/>
      <c r="N67" s="109"/>
      <c r="O67" s="109"/>
      <c r="P67" s="109"/>
      <c r="Q67" s="109"/>
      <c r="R67" s="109"/>
      <c r="S67" s="94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4"/>
      <c r="F68" s="109">
        <v>42339</v>
      </c>
      <c r="G68" s="109" t="s">
        <v>42</v>
      </c>
      <c r="H68" s="109"/>
      <c r="I68" s="109"/>
      <c r="J68" s="109" t="s">
        <v>43</v>
      </c>
      <c r="K68" s="109"/>
      <c r="L68" s="109"/>
      <c r="M68" s="109"/>
      <c r="N68" s="109"/>
      <c r="O68" s="109"/>
      <c r="P68" s="109"/>
      <c r="Q68" s="109"/>
      <c r="R68" s="109"/>
      <c r="S68" s="94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4"/>
      <c r="F69" s="109">
        <v>43525</v>
      </c>
      <c r="G69" s="109" t="s">
        <v>39</v>
      </c>
      <c r="H69" s="109"/>
      <c r="I69" s="109"/>
      <c r="J69" s="109" t="s">
        <v>44</v>
      </c>
      <c r="K69" s="109"/>
      <c r="L69" s="109"/>
      <c r="M69" s="109"/>
      <c r="N69" s="109"/>
      <c r="O69" s="109"/>
      <c r="P69" s="109"/>
      <c r="Q69" s="109"/>
      <c r="R69" s="109"/>
      <c r="S69" s="94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4"/>
      <c r="F70" s="109">
        <v>45536</v>
      </c>
      <c r="G70" s="109" t="s">
        <v>96</v>
      </c>
      <c r="H70" s="109"/>
      <c r="I70" s="109"/>
      <c r="J70" s="109" t="s">
        <v>97</v>
      </c>
      <c r="K70" s="109"/>
      <c r="L70" s="109"/>
      <c r="M70" s="109"/>
      <c r="N70" s="109"/>
      <c r="O70" s="109"/>
      <c r="P70" s="109"/>
      <c r="Q70" s="109"/>
      <c r="R70" s="109"/>
      <c r="S70" s="94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4"/>
      <c r="F71" s="109">
        <v>45717</v>
      </c>
      <c r="G71" s="109" t="s">
        <v>39</v>
      </c>
      <c r="H71" s="109"/>
      <c r="I71" s="109"/>
      <c r="J71" s="109" t="s">
        <v>51</v>
      </c>
      <c r="K71" s="109"/>
      <c r="L71" s="109"/>
      <c r="M71" s="109"/>
      <c r="N71" s="109"/>
      <c r="O71" s="109"/>
      <c r="P71" s="109"/>
      <c r="Q71" s="109"/>
      <c r="R71" s="109"/>
      <c r="S71" s="94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4"/>
      <c r="F72" s="109">
        <v>46082</v>
      </c>
      <c r="G72" s="109" t="s">
        <v>65</v>
      </c>
      <c r="H72" s="109"/>
      <c r="I72" s="109"/>
      <c r="J72" s="109" t="s">
        <v>66</v>
      </c>
      <c r="K72" s="109"/>
      <c r="L72" s="109"/>
      <c r="M72" s="109"/>
      <c r="N72" s="109"/>
      <c r="O72" s="109"/>
      <c r="P72" s="109"/>
      <c r="Q72" s="109"/>
      <c r="R72" s="109"/>
      <c r="S72" s="94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4"/>
      <c r="F73" s="109">
        <v>46082</v>
      </c>
      <c r="G73" s="109" t="s">
        <v>67</v>
      </c>
      <c r="H73" s="109"/>
      <c r="I73" s="109"/>
      <c r="J73" s="109" t="s">
        <v>68</v>
      </c>
      <c r="K73" s="109"/>
      <c r="L73" s="109"/>
      <c r="M73" s="109"/>
      <c r="N73" s="109"/>
      <c r="O73" s="109"/>
      <c r="P73" s="109"/>
      <c r="Q73" s="109"/>
      <c r="R73" s="109"/>
      <c r="S73" s="94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4"/>
      <c r="F74" s="109">
        <v>46082</v>
      </c>
      <c r="G74" s="109" t="s">
        <v>98</v>
      </c>
      <c r="H74" s="109"/>
      <c r="I74" s="109"/>
      <c r="J74" s="109" t="s">
        <v>99</v>
      </c>
      <c r="K74" s="109"/>
      <c r="L74" s="109"/>
      <c r="M74" s="109"/>
      <c r="N74" s="109"/>
      <c r="O74" s="109"/>
      <c r="P74" s="109"/>
      <c r="Q74" s="109"/>
      <c r="R74" s="109"/>
      <c r="S74" s="94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4"/>
      <c r="F75" s="109">
        <v>46266</v>
      </c>
      <c r="G75" s="109" t="s">
        <v>38</v>
      </c>
      <c r="H75" s="109"/>
      <c r="I75" s="109"/>
      <c r="J75" s="109" t="s">
        <v>75</v>
      </c>
      <c r="K75" s="109"/>
      <c r="L75" s="109"/>
      <c r="M75" s="109"/>
      <c r="N75" s="109"/>
      <c r="O75" s="109"/>
      <c r="P75" s="109"/>
      <c r="Q75" s="109"/>
      <c r="R75" s="109"/>
      <c r="S75" s="94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4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94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4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94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4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94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4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94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4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94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4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94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4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94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4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94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4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94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4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94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4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94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4"/>
      <c r="F87" s="111"/>
      <c r="G87" s="112"/>
      <c r="H87" s="113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94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4"/>
      <c r="F89" s="111"/>
      <c r="G89" s="112"/>
      <c r="H89" s="113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94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2">
        <v>4</v>
      </c>
      <c r="F90" s="93" t="s">
        <v>45</v>
      </c>
      <c r="G90" s="93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</row>
    <row r="91" spans="1:26">
      <c r="A91" s="2"/>
      <c r="B91" s="2"/>
      <c r="C91" s="3"/>
      <c r="D91" s="3"/>
      <c r="E91" s="94"/>
      <c r="F91" s="111"/>
      <c r="G91" s="112"/>
      <c r="H91" s="113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94"/>
    </row>
    <row r="92" spans="1:26">
      <c r="A92" s="2"/>
      <c r="B92" s="2"/>
      <c r="C92" s="3"/>
      <c r="D92" s="3"/>
      <c r="E92" s="94"/>
      <c r="F92" s="115" t="s">
        <v>46</v>
      </c>
      <c r="G92" s="112"/>
      <c r="H92" s="113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94"/>
    </row>
    <row r="93" spans="1:26">
      <c r="A93" s="2"/>
      <c r="B93" s="2"/>
      <c r="C93" s="3"/>
      <c r="D93" s="3"/>
      <c r="E93" s="94"/>
      <c r="F93" s="115" t="s">
        <v>47</v>
      </c>
      <c r="G93" s="112"/>
      <c r="H93" s="113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94"/>
    </row>
    <row r="94" spans="1:26">
      <c r="A94" s="2"/>
      <c r="B94" s="2"/>
      <c r="C94" s="3"/>
      <c r="D94" s="3"/>
      <c r="E94" s="94"/>
      <c r="F94" s="115"/>
      <c r="G94" s="112"/>
      <c r="H94" s="113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94"/>
    </row>
    <row r="95" spans="1:26">
      <c r="A95" s="2"/>
      <c r="B95" s="2"/>
      <c r="C95" s="3"/>
      <c r="D95" s="3"/>
      <c r="E95" s="94"/>
      <c r="F95" s="115" t="s">
        <v>100</v>
      </c>
      <c r="G95" s="112"/>
      <c r="H95" s="113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94"/>
    </row>
    <row r="96" spans="1:26">
      <c r="A96" s="2"/>
      <c r="B96" s="2"/>
      <c r="C96" s="3"/>
      <c r="D96" s="3"/>
      <c r="E96" s="94"/>
      <c r="F96" s="115" t="s">
        <v>101</v>
      </c>
      <c r="G96" s="112"/>
      <c r="H96" s="113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94"/>
    </row>
    <row r="97" spans="1:19">
      <c r="A97" s="2"/>
      <c r="B97" s="2"/>
      <c r="C97" s="3"/>
      <c r="D97" s="3"/>
      <c r="E97" s="94"/>
      <c r="F97" s="115"/>
      <c r="G97" s="112"/>
      <c r="H97" s="113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94"/>
    </row>
    <row r="98" spans="1:19">
      <c r="A98" s="2"/>
      <c r="B98" s="2"/>
      <c r="C98" s="3"/>
      <c r="D98" s="3"/>
      <c r="E98" s="94"/>
      <c r="F98" s="116" t="s">
        <v>6</v>
      </c>
      <c r="G98" s="117"/>
      <c r="H98" s="118" t="s">
        <v>102</v>
      </c>
      <c r="I98" s="118" t="s">
        <v>3</v>
      </c>
      <c r="J98" s="118"/>
      <c r="K98" s="119" t="s">
        <v>103</v>
      </c>
      <c r="L98" s="101"/>
      <c r="M98" s="119" t="s">
        <v>104</v>
      </c>
      <c r="N98" s="119" t="s">
        <v>105</v>
      </c>
      <c r="O98" s="113"/>
      <c r="P98" s="113"/>
      <c r="Q98" s="113"/>
      <c r="R98" s="113"/>
      <c r="S98" s="94"/>
    </row>
    <row r="99" spans="1:19">
      <c r="A99" s="2"/>
      <c r="B99" s="2"/>
      <c r="C99" s="3"/>
      <c r="D99" s="3"/>
      <c r="E99" s="94"/>
      <c r="F99" s="120" t="s">
        <v>98</v>
      </c>
      <c r="G99" s="121"/>
      <c r="H99" s="122" t="s">
        <v>39</v>
      </c>
      <c r="I99" s="123">
        <v>42064</v>
      </c>
      <c r="J99" s="124"/>
      <c r="K99" s="125">
        <v>99.761665053242993</v>
      </c>
      <c r="L99" s="124"/>
      <c r="M99" s="125">
        <v>99.8</v>
      </c>
      <c r="N99" s="125">
        <v>-3.8334946757004218E-2</v>
      </c>
      <c r="O99" s="113"/>
      <c r="P99" s="113"/>
      <c r="Q99" s="113"/>
      <c r="R99" s="113"/>
      <c r="S99" s="94"/>
    </row>
    <row r="100" spans="1:19">
      <c r="A100" s="2"/>
      <c r="B100" s="2"/>
      <c r="C100" s="3"/>
      <c r="D100" s="3"/>
      <c r="E100" s="94"/>
      <c r="F100" s="120" t="s">
        <v>98</v>
      </c>
      <c r="G100" s="121"/>
      <c r="H100" s="122" t="s">
        <v>39</v>
      </c>
      <c r="I100" s="123">
        <v>42095</v>
      </c>
      <c r="J100" s="124"/>
      <c r="K100" s="125">
        <v>99.953146176185882</v>
      </c>
      <c r="L100" s="124"/>
      <c r="M100" s="125">
        <v>100</v>
      </c>
      <c r="N100" s="125">
        <v>-4.6853823814117845E-2</v>
      </c>
      <c r="O100" s="113"/>
      <c r="P100" s="113"/>
      <c r="Q100" s="113"/>
      <c r="R100" s="113"/>
      <c r="S100" s="94"/>
    </row>
    <row r="101" spans="1:19">
      <c r="A101" s="2"/>
      <c r="B101" s="2"/>
      <c r="C101" s="3"/>
      <c r="D101" s="3"/>
      <c r="E101" s="94"/>
      <c r="F101" s="120" t="s">
        <v>98</v>
      </c>
      <c r="G101" s="121"/>
      <c r="H101" s="122" t="s">
        <v>39</v>
      </c>
      <c r="I101" s="123">
        <v>42125</v>
      </c>
      <c r="J101" s="124"/>
      <c r="K101" s="125">
        <v>100.33610842207165</v>
      </c>
      <c r="L101" s="124"/>
      <c r="M101" s="125">
        <v>100.3</v>
      </c>
      <c r="N101" s="125">
        <v>3.6108422071649215E-2</v>
      </c>
      <c r="O101" s="113"/>
      <c r="P101" s="113"/>
      <c r="Q101" s="113"/>
      <c r="R101" s="113"/>
      <c r="S101" s="94"/>
    </row>
    <row r="102" spans="1:19">
      <c r="A102" s="2"/>
      <c r="B102" s="2"/>
      <c r="C102" s="3"/>
      <c r="D102" s="3"/>
      <c r="E102" s="94"/>
      <c r="F102" s="120" t="s">
        <v>98</v>
      </c>
      <c r="G102" s="121"/>
      <c r="H102" s="122" t="s">
        <v>38</v>
      </c>
      <c r="I102" s="123">
        <v>42767</v>
      </c>
      <c r="J102" s="124"/>
      <c r="K102" s="125">
        <v>131.81805</v>
      </c>
      <c r="L102" s="124"/>
      <c r="M102" s="125">
        <v>131.82815814722545</v>
      </c>
      <c r="N102" s="125">
        <v>-1.0108147225452058E-2</v>
      </c>
      <c r="O102" s="113"/>
      <c r="P102" s="113"/>
      <c r="Q102" s="113"/>
      <c r="R102" s="113"/>
      <c r="S102" s="94"/>
    </row>
    <row r="103" spans="1:19">
      <c r="A103" s="2"/>
      <c r="B103" s="2"/>
      <c r="C103" s="3"/>
      <c r="D103" s="3"/>
      <c r="E103" s="94"/>
      <c r="F103" s="120" t="s">
        <v>98</v>
      </c>
      <c r="G103" s="121"/>
      <c r="H103" s="122" t="s">
        <v>38</v>
      </c>
      <c r="I103" s="123">
        <v>42795</v>
      </c>
      <c r="J103" s="124"/>
      <c r="K103" s="125">
        <v>131.81805</v>
      </c>
      <c r="L103" s="124"/>
      <c r="M103" s="125">
        <v>131.82815814722545</v>
      </c>
      <c r="N103" s="125">
        <v>-1.0108147225452058E-2</v>
      </c>
      <c r="O103" s="113"/>
      <c r="P103" s="113"/>
      <c r="Q103" s="113"/>
      <c r="R103" s="113"/>
      <c r="S103" s="94"/>
    </row>
    <row r="104" spans="1:19">
      <c r="A104" s="2"/>
      <c r="B104" s="2"/>
      <c r="C104" s="3"/>
      <c r="D104" s="3"/>
      <c r="E104" s="94"/>
      <c r="F104" s="120" t="s">
        <v>106</v>
      </c>
      <c r="G104" s="121"/>
      <c r="H104" s="122" t="s">
        <v>38</v>
      </c>
      <c r="I104" s="123">
        <v>42005</v>
      </c>
      <c r="J104" s="124"/>
      <c r="K104" s="125">
        <v>127.67664000000001</v>
      </c>
      <c r="L104" s="124"/>
      <c r="M104" s="125">
        <v>127.7</v>
      </c>
      <c r="N104" s="125">
        <v>-2.3359999999996717E-2</v>
      </c>
      <c r="O104" s="113"/>
      <c r="P104" s="113"/>
      <c r="Q104" s="113"/>
      <c r="R104" s="113"/>
      <c r="S104" s="94"/>
    </row>
    <row r="105" spans="1:19">
      <c r="A105" s="2"/>
      <c r="B105" s="2"/>
      <c r="C105" s="3"/>
      <c r="D105" s="3"/>
      <c r="E105" s="94"/>
      <c r="F105" s="120" t="s">
        <v>106</v>
      </c>
      <c r="G105" s="121"/>
      <c r="H105" s="122" t="s">
        <v>38</v>
      </c>
      <c r="I105" s="123">
        <v>42036</v>
      </c>
      <c r="J105" s="124"/>
      <c r="K105" s="122">
        <v>127.67664000000001</v>
      </c>
      <c r="L105" s="124"/>
      <c r="M105" s="125">
        <v>127.7</v>
      </c>
      <c r="N105" s="122">
        <v>-2.3359999999996717E-2</v>
      </c>
      <c r="O105" s="113"/>
      <c r="P105" s="113"/>
      <c r="Q105" s="113"/>
      <c r="R105" s="113"/>
      <c r="S105" s="94"/>
    </row>
    <row r="106" spans="1:19">
      <c r="A106" s="2"/>
      <c r="B106" s="2"/>
      <c r="C106" s="3"/>
      <c r="D106" s="3"/>
      <c r="E106" s="94"/>
      <c r="F106" s="120" t="s">
        <v>106</v>
      </c>
      <c r="G106" s="121"/>
      <c r="H106" s="122" t="s">
        <v>38</v>
      </c>
      <c r="I106" s="123">
        <v>42064</v>
      </c>
      <c r="J106" s="124"/>
      <c r="K106" s="122">
        <v>127.67664000000001</v>
      </c>
      <c r="L106" s="124"/>
      <c r="M106" s="125">
        <v>127.7</v>
      </c>
      <c r="N106" s="122">
        <v>-2.3359999999996717E-2</v>
      </c>
      <c r="O106" s="113"/>
      <c r="P106" s="113"/>
      <c r="Q106" s="113"/>
      <c r="R106" s="113"/>
      <c r="S106" s="94"/>
    </row>
    <row r="107" spans="1:19">
      <c r="A107" s="2"/>
      <c r="B107" s="2"/>
      <c r="C107" s="3"/>
      <c r="D107" s="3"/>
      <c r="E107" s="94"/>
      <c r="F107" s="120" t="s">
        <v>106</v>
      </c>
      <c r="G107" s="121"/>
      <c r="H107" s="122" t="s">
        <v>38</v>
      </c>
      <c r="I107" s="123">
        <v>42767</v>
      </c>
      <c r="J107" s="124"/>
      <c r="K107" s="125">
        <v>131.82967519181585</v>
      </c>
      <c r="L107" s="124"/>
      <c r="M107" s="125">
        <v>131.82815814722545</v>
      </c>
      <c r="N107" s="125">
        <v>1.5170445904004737E-3</v>
      </c>
      <c r="O107" s="113"/>
      <c r="P107" s="113"/>
      <c r="Q107" s="113"/>
      <c r="R107" s="113"/>
      <c r="S107" s="94"/>
    </row>
    <row r="108" spans="1:19">
      <c r="A108" s="2"/>
      <c r="B108" s="2"/>
      <c r="C108" s="3"/>
      <c r="D108" s="3"/>
      <c r="E108" s="94"/>
      <c r="F108" s="120" t="s">
        <v>106</v>
      </c>
      <c r="G108" s="121"/>
      <c r="H108" s="122" t="s">
        <v>38</v>
      </c>
      <c r="I108" s="123">
        <v>42795</v>
      </c>
      <c r="J108" s="124"/>
      <c r="K108" s="125">
        <v>131.82967519181585</v>
      </c>
      <c r="L108" s="124"/>
      <c r="M108" s="125">
        <v>131.82815814722545</v>
      </c>
      <c r="N108" s="125">
        <v>1.5170445904004737E-3</v>
      </c>
      <c r="O108" s="113"/>
      <c r="P108" s="113"/>
      <c r="Q108" s="113"/>
      <c r="R108" s="113"/>
      <c r="S108" s="94"/>
    </row>
    <row r="109" spans="1:19">
      <c r="A109" s="2"/>
      <c r="B109" s="2"/>
      <c r="C109" s="3"/>
      <c r="D109" s="3"/>
      <c r="E109" s="94"/>
      <c r="F109" s="120"/>
      <c r="G109" s="121"/>
      <c r="H109" s="122"/>
      <c r="I109" s="123"/>
      <c r="J109" s="124"/>
      <c r="K109" s="125"/>
      <c r="L109" s="124"/>
      <c r="M109" s="125"/>
      <c r="N109" s="125"/>
      <c r="O109" s="113"/>
      <c r="P109" s="113"/>
      <c r="Q109" s="113"/>
      <c r="R109" s="113"/>
      <c r="S109" s="94"/>
    </row>
    <row r="110" spans="1:19">
      <c r="A110" s="2"/>
      <c r="B110" s="2"/>
      <c r="C110" s="3"/>
      <c r="D110" s="3"/>
      <c r="E110" s="94"/>
      <c r="F110" s="120"/>
      <c r="G110" s="121"/>
      <c r="H110" s="122"/>
      <c r="I110" s="123"/>
      <c r="J110" s="124"/>
      <c r="K110" s="125"/>
      <c r="L110" s="124"/>
      <c r="M110" s="125"/>
      <c r="N110" s="125"/>
      <c r="O110" s="113"/>
      <c r="P110" s="113"/>
      <c r="Q110" s="113"/>
      <c r="R110" s="113"/>
      <c r="S110" s="94"/>
    </row>
    <row r="111" spans="1:19">
      <c r="A111" s="2"/>
      <c r="B111" s="2"/>
      <c r="C111" s="3"/>
      <c r="D111" s="3"/>
      <c r="E111" s="94"/>
      <c r="F111" s="120"/>
      <c r="G111" s="121"/>
      <c r="H111" s="122"/>
      <c r="I111" s="123"/>
      <c r="J111" s="124"/>
      <c r="K111" s="125"/>
      <c r="L111" s="124"/>
      <c r="M111" s="125"/>
      <c r="N111" s="125"/>
      <c r="O111" s="113"/>
      <c r="P111" s="113"/>
      <c r="Q111" s="113"/>
      <c r="R111" s="113"/>
      <c r="S111" s="94"/>
    </row>
    <row r="112" spans="1:19">
      <c r="A112" s="2"/>
      <c r="B112" s="2"/>
      <c r="C112" s="3"/>
      <c r="D112" s="3"/>
      <c r="E112" s="94"/>
      <c r="F112" s="120"/>
      <c r="G112" s="121"/>
      <c r="H112" s="122"/>
      <c r="I112" s="123"/>
      <c r="J112" s="124"/>
      <c r="K112" s="125"/>
      <c r="L112" s="124"/>
      <c r="M112" s="125"/>
      <c r="N112" s="125"/>
      <c r="O112" s="113"/>
      <c r="P112" s="113"/>
      <c r="Q112" s="113"/>
      <c r="R112" s="113"/>
      <c r="S112" s="94"/>
    </row>
    <row r="113" spans="1:19">
      <c r="A113" s="2"/>
      <c r="B113" s="2"/>
      <c r="C113" s="3"/>
      <c r="D113" s="3"/>
      <c r="E113" s="94"/>
      <c r="F113" s="120"/>
      <c r="G113" s="121"/>
      <c r="H113" s="122"/>
      <c r="I113" s="123"/>
      <c r="J113" s="124"/>
      <c r="K113" s="125"/>
      <c r="L113" s="124"/>
      <c r="M113" s="125"/>
      <c r="N113" s="125"/>
      <c r="O113" s="113"/>
      <c r="P113" s="113"/>
      <c r="Q113" s="113"/>
      <c r="R113" s="113"/>
      <c r="S113" s="94"/>
    </row>
    <row r="114" spans="1:19">
      <c r="A114" s="2"/>
      <c r="B114" s="2"/>
      <c r="C114" s="3"/>
      <c r="D114" s="3"/>
      <c r="E114" s="94"/>
      <c r="F114" s="120"/>
      <c r="G114" s="121"/>
      <c r="H114" s="122"/>
      <c r="I114" s="123"/>
      <c r="J114" s="124"/>
      <c r="K114" s="125"/>
      <c r="L114" s="124"/>
      <c r="M114" s="125"/>
      <c r="N114" s="125"/>
      <c r="O114" s="113"/>
      <c r="P114" s="113"/>
      <c r="Q114" s="113"/>
      <c r="R114" s="113"/>
      <c r="S114" s="94"/>
    </row>
    <row r="115" spans="1:19">
      <c r="A115" s="2"/>
      <c r="B115" s="2"/>
      <c r="C115" s="3"/>
      <c r="D115" s="3"/>
      <c r="E115" s="94"/>
      <c r="F115" s="120"/>
      <c r="G115" s="121"/>
      <c r="H115" s="122"/>
      <c r="I115" s="123"/>
      <c r="J115" s="124"/>
      <c r="K115" s="125"/>
      <c r="L115" s="124"/>
      <c r="M115" s="125"/>
      <c r="N115" s="125"/>
      <c r="O115" s="113"/>
      <c r="P115" s="113"/>
      <c r="Q115" s="113"/>
      <c r="R115" s="113"/>
      <c r="S115" s="94"/>
    </row>
    <row r="116" spans="1:19">
      <c r="A116" s="2"/>
      <c r="B116" s="2"/>
      <c r="C116" s="3"/>
      <c r="D116" s="3"/>
      <c r="E116" s="94"/>
      <c r="F116" s="120"/>
      <c r="G116" s="121"/>
      <c r="H116" s="122"/>
      <c r="I116" s="123"/>
      <c r="J116" s="124"/>
      <c r="K116" s="125"/>
      <c r="L116" s="124"/>
      <c r="M116" s="125"/>
      <c r="N116" s="125"/>
      <c r="O116" s="113"/>
      <c r="P116" s="113"/>
      <c r="Q116" s="113"/>
      <c r="R116" s="113"/>
      <c r="S116" s="94"/>
    </row>
    <row r="117" spans="1:19">
      <c r="A117" s="2"/>
      <c r="B117" s="2"/>
      <c r="C117" s="3"/>
      <c r="D117" s="3"/>
      <c r="E117" s="94"/>
      <c r="F117" s="120"/>
      <c r="G117" s="121"/>
      <c r="H117" s="122"/>
      <c r="I117" s="123"/>
      <c r="J117" s="124"/>
      <c r="K117" s="125"/>
      <c r="L117" s="124"/>
      <c r="M117" s="125"/>
      <c r="N117" s="125"/>
      <c r="O117" s="113"/>
      <c r="P117" s="113"/>
      <c r="Q117" s="113"/>
      <c r="R117" s="113"/>
      <c r="S117" s="94"/>
    </row>
    <row r="118" spans="1:19">
      <c r="A118" s="2"/>
      <c r="B118" s="2"/>
      <c r="C118" s="3"/>
      <c r="D118" s="3"/>
      <c r="E118" s="94"/>
      <c r="F118" s="126"/>
      <c r="G118" s="127"/>
      <c r="H118" s="128"/>
      <c r="I118" s="129"/>
      <c r="J118" s="130"/>
      <c r="K118" s="131"/>
      <c r="L118" s="130"/>
      <c r="M118" s="131"/>
      <c r="N118" s="131"/>
      <c r="O118" s="113"/>
      <c r="P118" s="113"/>
      <c r="Q118" s="113"/>
      <c r="R118" s="113"/>
      <c r="S118" s="94"/>
    </row>
    <row r="119" spans="1:19" ht="11.45" customHeight="1">
      <c r="A119" s="2"/>
      <c r="B119" s="2"/>
      <c r="C119" s="3"/>
      <c r="D119" s="3"/>
      <c r="E119" s="94"/>
      <c r="F119" s="115"/>
      <c r="G119" s="132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94"/>
    </row>
    <row r="120" spans="1:19" ht="11.45" customHeight="1">
      <c r="A120" s="2"/>
      <c r="B120" s="2"/>
      <c r="C120" s="3"/>
      <c r="D120" s="3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</row>
    <row r="121" spans="1:19">
      <c r="E121" s="12"/>
      <c r="F121" s="87"/>
      <c r="G121" s="12"/>
      <c r="H121" s="12"/>
      <c r="I121" s="12"/>
      <c r="J121" s="12"/>
      <c r="K121" s="12"/>
      <c r="L121" s="12"/>
      <c r="M121" s="87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2026-10-20T07:42:50Z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