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Sep 2026\"/>
    </mc:Choice>
  </mc:AlternateContent>
  <xr:revisionPtr revIDLastSave="0" documentId="13_ncr:1_{898E78BE-CA68-493A-B825-B019BEF5522C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U275" i="3" s="1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P277" i="3" l="1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<sst xmlns="http://schemas.openxmlformats.org/spreadsheetml/2006/main" count="198" uniqueCount="108">
  <si>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</si>
  <si>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</si>
  <si>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</si>
  <si>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</si>
  <si>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</si>
  <si>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</si>
  <si>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</si>
  <si>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</si>
  <si>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</si>
  <si>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</si>
  <si>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</si>
  <si>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</si>
  <si>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</si>
  <si>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</si>
  <si>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</si>
  <si>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</si>
  <si>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</si>
  <si>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</si>
  <si>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</si>
  <si>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</si>
  <si>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</si>
  <si>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</si>
  <si>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</si>
  <si>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</si>
  <si>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</si>
  <si>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</si>
  <si>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</si>
  <si>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</si>
  <si>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</si>
  <si>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</si>
  <si>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</si>
  <si>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</si>
  <si>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</si>
  <si>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</si>
  <si>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</si>
  <si>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</si>
  <si>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</si>
  <si>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</si>
  <si>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</si>
  <si>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</si>
  <si>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</si>
  <si>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</si>
  <si>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</si>
  <si>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</si>
  <si>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</si>
  <si>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</si>
  <si>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</si>
  <si>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</si>
  <si>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</si>
  <si>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</si>
  <si>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</si>
  <si>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</si>
  <si>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</si>
  <si>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</si>
  <si>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</si>
  <si>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</si>
  <si>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</si>
  <si>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</si>
  <si>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</si>
  <si>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</si>
  <si>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</si>
  <si>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</si>
  <si>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</si>
  <si>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</si>
  <si>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</si>
  <si>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</si>
  <si>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</si>
  <si>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</si>
  <si>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</si>
  <si>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</si>
  <si>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</si>
  <si>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</si>
  <si>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</si>
  <si>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 (DALON)</t>
  </si>
  <si>
    <t>DI: Lønindeks for DA-området</t>
  </si>
  <si>
    <t>Lønindeks overgår til at følge udviklingen i DALON fremfor SBLON1.</t>
  </si>
  <si>
    <t>RME-indeks</t>
  </si>
  <si>
    <t>SEK/DKK til RME beregning</t>
  </si>
  <si>
    <t>Løn (DALON, Jun 2023)</t>
  </si>
  <si>
    <t>• Gasindeks</t>
  </si>
  <si>
    <t>Gas</t>
  </si>
  <si>
    <t>EEX: European Gas Spot Index</t>
  </si>
  <si>
    <t>Løn (DALON, Sep 2026)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</si>
  <si>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</si>
  <si>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</si>
  <si>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frem til og med august 2026, hvorefter lønudviklingen er baseret på DALON.</t>
  </si>
  <si>
    <t>Der er seks forskellige omkostningsindeks, der adskiller sig ved deres vægte og brændstoftype:</t>
  </si>
  <si>
    <t>• Elspot-indeks - Bemærk at indekset følger lønudviklingen frem til og med august 2026, hvorefter det følger lønudviklingen i DALON</t>
  </si>
  <si>
    <t>Løn (SBLON1)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</si>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</sst>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4764" cy="13999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8" zoomScaleNormal="100" zoomScaleSheetLayoutView="100" workbookViewId="0">
      <selection activeCell="K65" sqref="K6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20" t="s">
        <v>82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371.9</v>
      </c>
      <c r="L20" s="25">
        <v>152.29433365277629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349.8</v>
      </c>
      <c r="L21" s="25">
        <v>149.90714697709276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304.89999999999998</v>
      </c>
      <c r="L22" s="25">
        <v>145.0988579140998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291.5</v>
      </c>
      <c r="L23" s="25">
        <v>143.62076888888373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287.2</v>
      </c>
      <c r="L24" s="25">
        <v>144.2434829508374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252.4</v>
      </c>
      <c r="L25" s="25">
        <v>139.81177723004694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240.6</v>
      </c>
      <c r="L26" s="25">
        <v>138.48142300430177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217.7</v>
      </c>
      <c r="L27" s="25">
        <v>136.48865358304454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235</v>
      </c>
      <c r="L28" s="25">
        <v>138.94281029200616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261.39999999999998</v>
      </c>
      <c r="L29" s="25">
        <v>142.37359201235751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251.3</v>
      </c>
      <c r="L30" s="25">
        <v>141.51674038539699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254.9</v>
      </c>
      <c r="L31" s="25">
        <v>142.06594761277989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276.60000000000002</v>
      </c>
      <c r="L32" s="25">
        <v>144.62942392685756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255.9</v>
      </c>
      <c r="L33" s="25">
        <v>142.81188843108748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240.3</v>
      </c>
      <c r="L34" s="25">
        <v>140.4663075744017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229</v>
      </c>
      <c r="L35" s="25">
        <v>139.1900071030239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230.9</v>
      </c>
      <c r="L36" s="25">
        <v>140.41310317234257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245.7</v>
      </c>
      <c r="L37" s="25">
        <v>142.15000055028113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256.39999999999998</v>
      </c>
      <c r="L38" s="25">
        <v>143.53019881652432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267.89999999999998</v>
      </c>
      <c r="L39" s="25">
        <v>145.74718682192844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270.10000000000002</v>
      </c>
      <c r="L40" s="25">
        <v>145.8958840366634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268.89999999999998</v>
      </c>
      <c r="L41" s="25">
        <v>145.53781173225281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250.8</v>
      </c>
      <c r="L42" s="25">
        <v>146.13628915832277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249.6</v>
      </c>
      <c r="L43" s="25">
        <v>145.65836023277802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276.5</v>
      </c>
      <c r="L44" s="25">
        <v>148.96863355188691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306.2</v>
      </c>
      <c r="L45" s="25">
        <v>151.63327094957751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294.7</v>
      </c>
      <c r="L46" s="25">
        <v>150.45381674617119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289</v>
      </c>
      <c r="L47" s="25">
        <v>149.65429818292668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288.89999999999998</v>
      </c>
      <c r="L48" s="25">
        <v>150.46947318144126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289.39999999999998</v>
      </c>
      <c r="L49" s="25">
        <v>150.53972059733275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289.60000000000002</v>
      </c>
      <c r="L50" s="25">
        <v>150.58007504455844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285.10000000000002</v>
      </c>
      <c r="L51" s="25">
        <v>150.51801097057159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291.10000000000002</v>
      </c>
      <c r="L52" s="25">
        <v>151.3092137856332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281.7</v>
      </c>
      <c r="L53" s="25">
        <v>150.31913617569342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277.3</v>
      </c>
      <c r="L54" s="25">
        <v>151.62751429430176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288.7</v>
      </c>
      <c r="L55" s="25">
        <v>153.01330122387435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300.39999999999998</v>
      </c>
      <c r="L56" s="25">
        <v>154.50394979881492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294.5</v>
      </c>
      <c r="L57" s="25">
        <v>153.40940534757593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286.7</v>
      </c>
      <c r="L58" s="25">
        <v>152.45918687954776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279</v>
      </c>
      <c r="L59" s="25">
        <v>151.32986572922934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288.7</v>
      </c>
      <c r="L60" s="25">
        <v>153.10718142536976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305.3</v>
      </c>
      <c r="L61" s="25">
        <v>155.81598150675859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305</v>
      </c>
      <c r="L62" s="25">
        <v>155.58234345749838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337.3</v>
      </c>
      <c r="L63" s="25">
        <v>159.7030237405252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347.2</v>
      </c>
      <c r="L64" s="25">
        <v>161.00284567594997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345.8</v>
      </c>
      <c r="L65" s="25">
        <v>161.4587528217391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172.82554064547486</v>
      </c>
      <c r="H66" s="29">
        <v>163.03167533868938</v>
      </c>
      <c r="I66" s="29">
        <v>122.78116006561024</v>
      </c>
      <c r="J66" s="29">
        <v>3.24</v>
      </c>
      <c r="K66" s="29">
        <v>345.8</v>
      </c>
      <c r="L66" s="30">
        <v>163.39843382584789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172.82554064547486</v>
      </c>
      <c r="H67" s="24">
        <v>163.0335404516166</v>
      </c>
      <c r="I67" s="24">
        <v>124.31108411382704</v>
      </c>
      <c r="J67" s="24">
        <v>3.16</v>
      </c>
      <c r="K67" s="24">
        <v>337.64157700152191</v>
      </c>
      <c r="L67" s="25">
        <v>162.4684987717406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172.82554064547486</v>
      </c>
      <c r="H68" s="24">
        <v>163.03540558588105</v>
      </c>
      <c r="I68" s="24">
        <v>125.86007189781617</v>
      </c>
      <c r="J68" s="24">
        <v>3.08</v>
      </c>
      <c r="K68" s="24">
        <v>329.67563481802961</v>
      </c>
      <c r="L68" s="25">
        <v>161.56324508044651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173.29377042162247</v>
      </c>
      <c r="H69" s="24">
        <v>163.26459210068293</v>
      </c>
      <c r="I69" s="24">
        <v>126.03699930280111</v>
      </c>
      <c r="J69" s="24">
        <v>3.105</v>
      </c>
      <c r="K69" s="24">
        <v>321.89763226991715</v>
      </c>
      <c r="L69" s="25">
        <v>160.95970285029011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173.76326875519774</v>
      </c>
      <c r="H70" s="24">
        <v>163.49410079371586</v>
      </c>
      <c r="I70" s="24">
        <v>126.21417542293584</v>
      </c>
      <c r="J70" s="24">
        <v>3.13</v>
      </c>
      <c r="K70" s="24">
        <v>314.30313531715097</v>
      </c>
      <c r="L70" s="25">
        <v>160.37875275307164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174.23403908305585</v>
      </c>
      <c r="H71" s="24">
        <v>163.72393211788085</v>
      </c>
      <c r="I71" s="24">
        <v>126.3916006078509</v>
      </c>
      <c r="J71" s="24">
        <v>3.1549999999999998</v>
      </c>
      <c r="K71" s="24">
        <v>306.88781453153723</v>
      </c>
      <c r="L71" s="25">
        <v>159.8198813432642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174.70608485136336</v>
      </c>
      <c r="H72" s="24">
        <v>163.95408652671566</v>
      </c>
      <c r="I72" s="24">
        <v>126.56927520766835</v>
      </c>
      <c r="J72" s="24">
        <v>3.1799999999999997</v>
      </c>
      <c r="K72" s="24">
        <v>302.47202843763989</v>
      </c>
      <c r="L72" s="25">
        <v>159.6188475559031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175.17940951562341</v>
      </c>
      <c r="H73" s="24">
        <v>164.1845644743955</v>
      </c>
      <c r="I73" s="24">
        <v>126.7471995730024</v>
      </c>
      <c r="J73" s="24">
        <v>3.2049999999999996</v>
      </c>
      <c r="K73" s="24">
        <v>298.11978076365938</v>
      </c>
      <c r="L73" s="25">
        <v>159.42612999837147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175.65401654070098</v>
      </c>
      <c r="H74" s="24">
        <v>164.41536641573413</v>
      </c>
      <c r="I74" s="24">
        <v>126.92537405496016</v>
      </c>
      <c r="J74" s="24">
        <v>3.2299999999999995</v>
      </c>
      <c r="K74" s="24">
        <v>293.83015725996495</v>
      </c>
      <c r="L74" s="25">
        <v>159.24162180976322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176.12990940084831</v>
      </c>
      <c r="H75" s="24">
        <v>164.64649280618463</v>
      </c>
      <c r="I75" s="24">
        <v>127.10379900514228</v>
      </c>
      <c r="J75" s="24">
        <v>3.2549999999999994</v>
      </c>
      <c r="K75" s="24">
        <v>291.16273880863639</v>
      </c>
      <c r="L75" s="25">
        <v>159.25098936441418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176.60709157973025</v>
      </c>
      <c r="H76" s="24">
        <v>164.87794410184031</v>
      </c>
      <c r="I76" s="24">
        <v>127.28247477564371</v>
      </c>
      <c r="J76" s="24">
        <v>3.2799999999999994</v>
      </c>
      <c r="K76" s="24">
        <v>288.51953543877136</v>
      </c>
      <c r="L76" s="25">
        <v>159.26399774992899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177.08556657044988</v>
      </c>
      <c r="H77" s="24">
        <v>165.1097207594357</v>
      </c>
      <c r="I77" s="24">
        <v>127.46140171905431</v>
      </c>
      <c r="J77" s="24">
        <v>3.3049999999999993</v>
      </c>
      <c r="K77" s="24">
        <v>285.90032732352938</v>
      </c>
      <c r="L77" s="25">
        <v>159.28062279065307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177.56533787557399</v>
      </c>
      <c r="H78" s="24">
        <v>165.3418232363473</v>
      </c>
      <c r="I78" s="24">
        <v>127.64058018845964</v>
      </c>
      <c r="J78" s="24">
        <v>3.3299999999999992</v>
      </c>
      <c r="K78" s="24">
        <v>284.16587572803058</v>
      </c>
      <c r="L78" s="25">
        <v>159.40333806529367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178.0464090071587</v>
      </c>
      <c r="H79" s="24">
        <v>165.5742519905946</v>
      </c>
      <c r="I79" s="24">
        <v>127.82001053744156</v>
      </c>
      <c r="J79" s="24">
        <v>3.3549999999999991</v>
      </c>
      <c r="K79" s="24">
        <v>282.44194640917726</v>
      </c>
      <c r="L79" s="25">
        <v>159.52807007357967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178.52878348677524</v>
      </c>
      <c r="H80" s="24">
        <v>165.80700748084095</v>
      </c>
      <c r="I80" s="24">
        <v>127.99969312007903</v>
      </c>
      <c r="J80" s="24">
        <v>3.379999999999999</v>
      </c>
      <c r="K80" s="24">
        <v>280.7284755322068</v>
      </c>
      <c r="L80" s="25">
        <v>159.65481322634176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C13" zoomScaleNormal="100" zoomScaleSheetLayoutView="100" workbookViewId="0">
      <selection activeCell="P273" sqref="P27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78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78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142.81188843108748</v>
      </c>
      <c r="M242" s="42">
        <f t="shared" si="3"/>
        <v>-1.9504721903732425E-2</v>
      </c>
      <c r="N242" s="12"/>
      <c r="O242" s="23">
        <v>45292</v>
      </c>
      <c r="P242" s="51">
        <f t="shared" ref="P242:P305" si="4">IFERROR((G242*Q$480)/$L242*(100/Q$481),"")</f>
        <v>0.5998322530194401</v>
      </c>
      <c r="Q242" s="51">
        <f t="shared" ref="Q242:Q305" si="5">IFERROR((H242*R$480)/$L242*(100/R$481),"")</f>
        <v>7.4676233893772703E-2</v>
      </c>
      <c r="R242" s="51">
        <f t="shared" ref="R242:R305" si="6">IFERROR((I242*S$480)/$L242*(100/S$481),"")</f>
        <v>8.1258484330647723E-2</v>
      </c>
      <c r="S242" s="51">
        <f t="shared" ref="S242:S305" si="7">IFERROR((J242*T$480)/$L242*(100/T$481),"")</f>
        <v>3.0915453805185858E-2</v>
      </c>
      <c r="T242" s="51">
        <f t="shared" ref="T242:T305" si="8">IFERROR((K242*U$480)/$L242*(100/U$481),"")</f>
        <v>0.21331757495095352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140.4663075744017</v>
      </c>
      <c r="M243" s="42">
        <f t="shared" si="3"/>
        <v>-1.6424268892835325E-2</v>
      </c>
      <c r="N243" s="12"/>
      <c r="O243" s="23">
        <v>45323</v>
      </c>
      <c r="P243" s="51">
        <f t="shared" si="4"/>
        <v>0.60984856991564573</v>
      </c>
      <c r="Q243" s="51">
        <f t="shared" si="5"/>
        <v>7.5534863176425826E-2</v>
      </c>
      <c r="R243" s="51">
        <f t="shared" si="6"/>
        <v>8.2481591480659949E-2</v>
      </c>
      <c r="S243" s="51">
        <f t="shared" si="7"/>
        <v>2.8476579680015397E-2</v>
      </c>
      <c r="T243" s="51">
        <f t="shared" si="8"/>
        <v>0.20365839574725297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139.1900071030239</v>
      </c>
      <c r="M244" s="42">
        <f t="shared" si="3"/>
        <v>-9.0861680172077408E-3</v>
      </c>
      <c r="N244" s="12"/>
      <c r="O244" s="23">
        <v>45352</v>
      </c>
      <c r="P244" s="51">
        <f t="shared" si="4"/>
        <v>0.61544056630570487</v>
      </c>
      <c r="Q244" s="51">
        <f t="shared" si="5"/>
        <v>7.6945989797228873E-2</v>
      </c>
      <c r="R244" s="51">
        <f t="shared" si="6"/>
        <v>8.2562820683287796E-2</v>
      </c>
      <c r="S244" s="51">
        <f t="shared" si="7"/>
        <v>2.9189545760665032E-2</v>
      </c>
      <c r="T244" s="51">
        <f t="shared" si="8"/>
        <v>0.19586107745311335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140.41310317234257</v>
      </c>
      <c r="M245" s="42">
        <f t="shared" si="3"/>
        <v>8.7872405122688679E-3</v>
      </c>
      <c r="N245" s="12"/>
      <c r="O245" s="23">
        <v>45383</v>
      </c>
      <c r="P245" s="51">
        <f t="shared" si="4"/>
        <v>0.61524644802837436</v>
      </c>
      <c r="Q245" s="51">
        <f t="shared" si="5"/>
        <v>7.6664237759734299E-2</v>
      </c>
      <c r="R245" s="51">
        <f t="shared" si="6"/>
        <v>8.2044402105774822E-2</v>
      </c>
      <c r="S245" s="51">
        <f t="shared" si="7"/>
        <v>3.0279028317077069E-2</v>
      </c>
      <c r="T245" s="51">
        <f t="shared" si="8"/>
        <v>0.19576588378903959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142.15000055028113</v>
      </c>
      <c r="M246" s="42">
        <f t="shared" si="3"/>
        <v>1.2369909493465947E-2</v>
      </c>
      <c r="N246" s="12"/>
      <c r="O246" s="23">
        <v>45413</v>
      </c>
      <c r="P246" s="51">
        <f t="shared" si="4"/>
        <v>0.60772889658110218</v>
      </c>
      <c r="Q246" s="51">
        <f t="shared" si="5"/>
        <v>7.5727495494302924E-2</v>
      </c>
      <c r="R246" s="51">
        <f t="shared" si="6"/>
        <v>8.0777510044478196E-2</v>
      </c>
      <c r="S246" s="51">
        <f t="shared" si="7"/>
        <v>2.9997544332670729E-2</v>
      </c>
      <c r="T246" s="51">
        <f t="shared" si="8"/>
        <v>0.20576855354744597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143.53019881652432</v>
      </c>
      <c r="M247" s="42">
        <f t="shared" si="3"/>
        <v>9.709449601830844E-3</v>
      </c>
      <c r="N247" s="12"/>
      <c r="O247" s="23">
        <v>45444</v>
      </c>
      <c r="P247" s="51">
        <f t="shared" si="4"/>
        <v>0.60188492523344639</v>
      </c>
      <c r="Q247" s="51">
        <f t="shared" si="5"/>
        <v>7.5062637630604737E-2</v>
      </c>
      <c r="R247" s="51">
        <f t="shared" si="6"/>
        <v>8.0328082123046277E-2</v>
      </c>
      <c r="S247" s="51">
        <f t="shared" si="7"/>
        <v>3.0059635145634013E-2</v>
      </c>
      <c r="T247" s="51">
        <f t="shared" si="8"/>
        <v>0.21266471986726865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145.74718682192844</v>
      </c>
      <c r="M248" s="42">
        <f t="shared" si="3"/>
        <v>1.5446143206685692E-2</v>
      </c>
      <c r="N248" s="12"/>
      <c r="O248" s="23">
        <v>45474</v>
      </c>
      <c r="P248" s="51">
        <f t="shared" si="4"/>
        <v>0.59770724273193265</v>
      </c>
      <c r="Q248" s="51">
        <f t="shared" si="5"/>
        <v>7.3920845662541812E-2</v>
      </c>
      <c r="R248" s="51">
        <f t="shared" si="6"/>
        <v>7.942855262251404E-2</v>
      </c>
      <c r="S248" s="51">
        <f t="shared" si="7"/>
        <v>3.012021845939156E-2</v>
      </c>
      <c r="T248" s="51">
        <f t="shared" si="8"/>
        <v>0.21882314052361998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145.8958840366634</v>
      </c>
      <c r="M249" s="42">
        <f t="shared" si="3"/>
        <v>1.0202407194084273E-3</v>
      </c>
      <c r="N249" s="12"/>
      <c r="O249" s="23">
        <v>45505</v>
      </c>
      <c r="P249" s="51">
        <f t="shared" si="4"/>
        <v>0.59709805897868273</v>
      </c>
      <c r="Q249" s="51">
        <f t="shared" si="5"/>
        <v>7.3845505470915077E-2</v>
      </c>
      <c r="R249" s="51">
        <f t="shared" si="6"/>
        <v>7.9347598971056477E-2</v>
      </c>
      <c r="S249" s="51">
        <f t="shared" si="7"/>
        <v>2.9313572401217926E-2</v>
      </c>
      <c r="T249" s="51">
        <f t="shared" si="8"/>
        <v>0.22039526417812769</v>
      </c>
      <c r="U249" s="42">
        <f t="shared" si="11"/>
        <v>0.99999999999999989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145.53781173225281</v>
      </c>
      <c r="M250" s="42">
        <f t="shared" si="3"/>
        <v>-2.4543002482552145E-3</v>
      </c>
      <c r="N250" s="12"/>
      <c r="O250" s="23">
        <v>45536</v>
      </c>
      <c r="P250" s="51">
        <f t="shared" si="4"/>
        <v>0.59856712241582533</v>
      </c>
      <c r="Q250" s="51">
        <f t="shared" si="5"/>
        <v>7.4839303060296403E-2</v>
      </c>
      <c r="R250" s="51">
        <f t="shared" si="6"/>
        <v>7.967194889229251E-2</v>
      </c>
      <c r="S250" s="51">
        <f t="shared" si="7"/>
        <v>2.6965695410528654E-2</v>
      </c>
      <c r="T250" s="51">
        <f t="shared" si="8"/>
        <v>0.21995593022105722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146.13628915832277</v>
      </c>
      <c r="M251" s="42">
        <f t="shared" si="3"/>
        <v>4.1121782645117122E-3</v>
      </c>
      <c r="N251" s="12"/>
      <c r="O251" s="23">
        <v>45566</v>
      </c>
      <c r="P251" s="51">
        <f t="shared" si="4"/>
        <v>0.61574099915769165</v>
      </c>
      <c r="Q251" s="51">
        <f t="shared" si="5"/>
        <v>7.4221739023886152E-2</v>
      </c>
      <c r="R251" s="51">
        <f t="shared" si="6"/>
        <v>7.9474264505271175E-2</v>
      </c>
      <c r="S251" s="51">
        <f t="shared" si="7"/>
        <v>2.6252739887660467E-2</v>
      </c>
      <c r="T251" s="51">
        <f t="shared" si="8"/>
        <v>0.20431025742549061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145.65836023277802</v>
      </c>
      <c r="M252" s="42">
        <f t="shared" si="3"/>
        <v>-3.2704328835595486E-3</v>
      </c>
      <c r="N252" s="12"/>
      <c r="O252" s="23">
        <v>45597</v>
      </c>
      <c r="P252" s="51">
        <f t="shared" si="4"/>
        <v>0.6177613461784256</v>
      </c>
      <c r="Q252" s="51">
        <f t="shared" si="5"/>
        <v>7.4215598693031071E-2</v>
      </c>
      <c r="R252" s="51">
        <f t="shared" si="6"/>
        <v>7.9670522033628455E-2</v>
      </c>
      <c r="S252" s="51">
        <f t="shared" si="7"/>
        <v>2.435266884545445E-2</v>
      </c>
      <c r="T252" s="51">
        <f t="shared" si="8"/>
        <v>0.20399986424946037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148.96863355188691</v>
      </c>
      <c r="M253" s="42">
        <f t="shared" si="3"/>
        <v>2.272628439465274E-2</v>
      </c>
      <c r="N253" s="12"/>
      <c r="O253" s="23">
        <v>45627</v>
      </c>
      <c r="P253" s="51">
        <f t="shared" si="4"/>
        <v>0.60403389998339185</v>
      </c>
      <c r="Q253" s="51">
        <f t="shared" si="5"/>
        <v>7.299365367355215E-2</v>
      </c>
      <c r="R253" s="51">
        <f t="shared" si="6"/>
        <v>7.7521679043983216E-2</v>
      </c>
      <c r="S253" s="51">
        <f t="shared" si="7"/>
        <v>2.4487025591651203E-2</v>
      </c>
      <c r="T253" s="51">
        <f t="shared" si="8"/>
        <v>0.22096374170742153</v>
      </c>
      <c r="U253" s="42">
        <f t="shared" si="11"/>
        <v>0.99999999999999989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151.63327094957751</v>
      </c>
      <c r="M254" s="42">
        <f t="shared" si="3"/>
        <v>1.788723796518199E-2</v>
      </c>
      <c r="N254" s="12"/>
      <c r="O254" s="23">
        <v>45658</v>
      </c>
      <c r="P254" s="51">
        <f t="shared" si="4"/>
        <v>0.58963651600986355</v>
      </c>
      <c r="Q254" s="51">
        <f t="shared" si="5"/>
        <v>7.1471107042234153E-2</v>
      </c>
      <c r="R254" s="51">
        <f t="shared" si="6"/>
        <v>7.634530354435505E-2</v>
      </c>
      <c r="S254" s="51">
        <f t="shared" si="7"/>
        <v>2.2148770813989315E-2</v>
      </c>
      <c r="T254" s="51">
        <f t="shared" si="8"/>
        <v>0.24039830258955788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150.45381674617119</v>
      </c>
      <c r="M255" s="42">
        <f t="shared" si="3"/>
        <v>-7.7783338446779648E-3</v>
      </c>
      <c r="N255" s="12"/>
      <c r="O255" s="23">
        <v>45689</v>
      </c>
      <c r="P255" s="51">
        <f t="shared" si="4"/>
        <v>0.59425885981163629</v>
      </c>
      <c r="Q255" s="51">
        <f t="shared" si="5"/>
        <v>7.1850104192161743E-2</v>
      </c>
      <c r="R255" s="51">
        <f t="shared" si="6"/>
        <v>7.7131161237908946E-2</v>
      </c>
      <c r="S255" s="51">
        <f t="shared" si="7"/>
        <v>2.3576469431181944E-2</v>
      </c>
      <c r="T255" s="51">
        <f t="shared" si="8"/>
        <v>0.23318340532711113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149.65429818292668</v>
      </c>
      <c r="M256" s="42">
        <f t="shared" si="3"/>
        <v>-5.314046399988448E-3</v>
      </c>
      <c r="N256" s="12"/>
      <c r="O256" s="23">
        <v>45717</v>
      </c>
      <c r="P256" s="51">
        <f t="shared" si="4"/>
        <v>0.59743364994837633</v>
      </c>
      <c r="Q256" s="51">
        <f t="shared" si="5"/>
        <v>7.2659221804758478E-2</v>
      </c>
      <c r="R256" s="51">
        <f t="shared" si="6"/>
        <v>7.7066250114106907E-2</v>
      </c>
      <c r="S256" s="51">
        <f t="shared" si="7"/>
        <v>2.2945964839269195E-2</v>
      </c>
      <c r="T256" s="51">
        <f t="shared" si="8"/>
        <v>0.22989491329348918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150.46947318144126</v>
      </c>
      <c r="M257" s="42">
        <f t="shared" si="3"/>
        <v>5.4470536991737539E-3</v>
      </c>
      <c r="N257" s="12"/>
      <c r="O257" s="23">
        <v>45748</v>
      </c>
      <c r="P257" s="51">
        <f t="shared" si="4"/>
        <v>0.59943854030379007</v>
      </c>
      <c r="Q257" s="51">
        <f t="shared" si="5"/>
        <v>7.2990660052271047E-2</v>
      </c>
      <c r="R257" s="51">
        <f t="shared" si="6"/>
        <v>7.6513198770657001E-2</v>
      </c>
      <c r="S257" s="51">
        <f t="shared" si="7"/>
        <v>2.2487270854348106E-2</v>
      </c>
      <c r="T257" s="51">
        <f t="shared" si="8"/>
        <v>0.22857033001893381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150.53972059733275</v>
      </c>
      <c r="M258" s="42">
        <f t="shared" si="3"/>
        <v>4.6685493347076168E-4</v>
      </c>
      <c r="N258" s="12"/>
      <c r="O258" s="23">
        <v>45778</v>
      </c>
      <c r="P258" s="51">
        <f t="shared" si="4"/>
        <v>0.59915882005271592</v>
      </c>
      <c r="Q258" s="51">
        <f t="shared" si="5"/>
        <v>7.2594232685612145E-2</v>
      </c>
      <c r="R258" s="51">
        <f t="shared" si="6"/>
        <v>7.6409755729724721E-2</v>
      </c>
      <c r="S258" s="51">
        <f t="shared" si="7"/>
        <v>2.2978118221089847E-2</v>
      </c>
      <c r="T258" s="51">
        <f t="shared" si="8"/>
        <v>0.22885907331085731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150.58007504455844</v>
      </c>
      <c r="M259" s="42">
        <f t="shared" si="3"/>
        <v>2.6806511308485881E-4</v>
      </c>
      <c r="N259" s="12"/>
      <c r="O259" s="23">
        <v>45809</v>
      </c>
      <c r="P259" s="51">
        <f t="shared" si="4"/>
        <v>0.59899824951922098</v>
      </c>
      <c r="Q259" s="51">
        <f t="shared" si="5"/>
        <v>7.2635156270576637E-2</v>
      </c>
      <c r="R259" s="51">
        <f t="shared" si="6"/>
        <v>7.7608256276438026E-2</v>
      </c>
      <c r="S259" s="51">
        <f t="shared" si="7"/>
        <v>2.1802478627753662E-2</v>
      </c>
      <c r="T259" s="51">
        <f t="shared" si="8"/>
        <v>0.22895585930601087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150.51801097057159</v>
      </c>
      <c r="M260" s="42">
        <f t="shared" si="3"/>
        <v>-4.1216657627829445E-4</v>
      </c>
      <c r="N260" s="12"/>
      <c r="O260" s="23">
        <v>45839</v>
      </c>
      <c r="P260" s="51">
        <f t="shared" si="4"/>
        <v>0.60162697620886296</v>
      </c>
      <c r="Q260" s="51">
        <f t="shared" si="5"/>
        <v>7.2725509645910111E-2</v>
      </c>
      <c r="R260" s="51">
        <f t="shared" si="6"/>
        <v>7.7843503741406264E-2</v>
      </c>
      <c r="S260" s="51">
        <f t="shared" si="7"/>
        <v>2.2312881657028858E-2</v>
      </c>
      <c r="T260" s="51">
        <f t="shared" si="8"/>
        <v>0.22549112874679189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151.3092137856332</v>
      </c>
      <c r="M261" s="42">
        <f t="shared" si="3"/>
        <v>5.2565324904292332E-3</v>
      </c>
      <c r="N261" s="12"/>
      <c r="O261" s="23">
        <v>45870</v>
      </c>
      <c r="P261" s="51">
        <f t="shared" si="4"/>
        <v>0.59848104117104151</v>
      </c>
      <c r="Q261" s="51">
        <f t="shared" si="5"/>
        <v>7.2525486809753084E-2</v>
      </c>
      <c r="R261" s="51">
        <f t="shared" si="6"/>
        <v>7.7099483226064622E-2</v>
      </c>
      <c r="S261" s="51">
        <f t="shared" si="7"/>
        <v>2.286126145467943E-2</v>
      </c>
      <c r="T261" s="51">
        <f t="shared" si="8"/>
        <v>0.2290327273384615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150.31913617569342</v>
      </c>
      <c r="M262" s="42">
        <f t="shared" si="3"/>
        <v>-6.5434059510908194E-3</v>
      </c>
      <c r="N262" s="12"/>
      <c r="O262" s="23">
        <v>45901</v>
      </c>
      <c r="P262" s="51">
        <f t="shared" si="4"/>
        <v>0.60242293901526756</v>
      </c>
      <c r="Q262" s="51">
        <f t="shared" si="5"/>
        <v>7.4091873138958417E-2</v>
      </c>
      <c r="R262" s="51">
        <f t="shared" si="6"/>
        <v>7.7878653483409457E-2</v>
      </c>
      <c r="S262" s="51">
        <f t="shared" si="7"/>
        <v>2.2509760798434347E-2</v>
      </c>
      <c r="T262" s="51">
        <f t="shared" si="8"/>
        <v>0.22309677356393035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151.62751429430176</v>
      </c>
      <c r="M263" s="42">
        <f t="shared" si="3"/>
        <v>8.7040023771765007E-3</v>
      </c>
      <c r="N263" s="12"/>
      <c r="O263" s="23">
        <v>45931</v>
      </c>
      <c r="P263" s="51">
        <f t="shared" si="4"/>
        <v>0.6104648295910674</v>
      </c>
      <c r="Q263" s="51">
        <f t="shared" si="5"/>
        <v>7.297285196799097E-2</v>
      </c>
      <c r="R263" s="51">
        <f t="shared" si="6"/>
        <v>7.6197848999623563E-2</v>
      </c>
      <c r="S263" s="51">
        <f t="shared" si="7"/>
        <v>2.2647355792470403E-2</v>
      </c>
      <c r="T263" s="51">
        <f t="shared" si="8"/>
        <v>0.2177171136488476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153.01330122387435</v>
      </c>
      <c r="M264" s="42">
        <f t="shared" si="3"/>
        <v>9.1394159959836685E-3</v>
      </c>
      <c r="N264" s="12"/>
      <c r="O264" s="23">
        <v>45962</v>
      </c>
      <c r="P264" s="51">
        <f t="shared" si="4"/>
        <v>0.60493606722175342</v>
      </c>
      <c r="Q264" s="51">
        <f t="shared" si="5"/>
        <v>7.2252544646887781E-2</v>
      </c>
      <c r="R264" s="51">
        <f t="shared" si="6"/>
        <v>7.5507752240971657E-2</v>
      </c>
      <c r="S264" s="51">
        <f t="shared" si="7"/>
        <v>2.2688864859716291E-2</v>
      </c>
      <c r="T264" s="51">
        <f t="shared" si="8"/>
        <v>0.22461477103067096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154.50394979881492</v>
      </c>
      <c r="M265" s="42">
        <f t="shared" si="3"/>
        <v>9.7419542158598826E-3</v>
      </c>
      <c r="N265" s="12"/>
      <c r="O265" s="23">
        <v>45992</v>
      </c>
      <c r="P265" s="51">
        <f t="shared" si="4"/>
        <v>0.59909966570769213</v>
      </c>
      <c r="Q265" s="51">
        <f t="shared" si="5"/>
        <v>7.1849679414895132E-2</v>
      </c>
      <c r="R265" s="51">
        <f t="shared" si="6"/>
        <v>7.5769272781672656E-2</v>
      </c>
      <c r="S265" s="51">
        <f t="shared" si="7"/>
        <v>2.1818660214056183E-2</v>
      </c>
      <c r="T265" s="51">
        <f t="shared" si="8"/>
        <v>0.23146272188168399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153.40940534757593</v>
      </c>
      <c r="M266" s="42">
        <f t="shared" si="3"/>
        <v>-7.0842489959915822E-3</v>
      </c>
      <c r="N266" s="12"/>
      <c r="O266" s="23">
        <v>46023</v>
      </c>
      <c r="P266" s="51">
        <f t="shared" si="4"/>
        <v>0.60150463990843528</v>
      </c>
      <c r="Q266" s="51">
        <f t="shared" si="5"/>
        <v>7.2125252880053323E-2</v>
      </c>
      <c r="R266" s="51">
        <f t="shared" si="6"/>
        <v>7.5778094804148419E-2</v>
      </c>
      <c r="S266" s="51">
        <f t="shared" si="7"/>
        <v>2.2056325627988004E-2</v>
      </c>
      <c r="T266" s="51">
        <f t="shared" si="8"/>
        <v>0.22853568677937514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152.45918687954776</v>
      </c>
      <c r="M267" s="42">
        <f t="shared" si="3"/>
        <v>-6.1940039847966366E-3</v>
      </c>
      <c r="N267" s="12"/>
      <c r="O267" s="23">
        <v>46054</v>
      </c>
      <c r="P267" s="51">
        <f t="shared" si="4"/>
        <v>0.60525358301343291</v>
      </c>
      <c r="Q267" s="51">
        <f t="shared" si="5"/>
        <v>7.2276610529506263E-2</v>
      </c>
      <c r="R267" s="51">
        <f t="shared" si="6"/>
        <v>7.5581526953413927E-2</v>
      </c>
      <c r="S267" s="51">
        <f t="shared" si="7"/>
        <v>2.3018842183887691E-2</v>
      </c>
      <c r="T267" s="51">
        <f t="shared" si="8"/>
        <v>0.22386943731975928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151.32986572922934</v>
      </c>
      <c r="M268" s="42">
        <f t="shared" si="3"/>
        <v>-7.4073670038043993E-3</v>
      </c>
      <c r="N268" s="12"/>
      <c r="O268" s="23">
        <v>46082</v>
      </c>
      <c r="P268" s="51">
        <f t="shared" si="4"/>
        <v>0.60977037597633743</v>
      </c>
      <c r="Q268" s="51">
        <f t="shared" si="5"/>
        <v>7.2401348776561417E-2</v>
      </c>
      <c r="R268" s="51">
        <f t="shared" si="6"/>
        <v>7.5404325085574347E-2</v>
      </c>
      <c r="S268" s="51">
        <f t="shared" si="7"/>
        <v>2.2941262099705866E-2</v>
      </c>
      <c r="T268" s="51">
        <f t="shared" si="8"/>
        <v>0.21948268806182111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153.10718142536976</v>
      </c>
      <c r="M269" s="42">
        <f t="shared" si="3"/>
        <v>1.1744645959843369E-2</v>
      </c>
      <c r="N269" s="12"/>
      <c r="O269" s="23">
        <v>46113</v>
      </c>
      <c r="P269" s="51">
        <f t="shared" si="4"/>
        <v>0.60643830918586883</v>
      </c>
      <c r="Q269" s="51">
        <f t="shared" si="5"/>
        <v>7.2287069482358204E-2</v>
      </c>
      <c r="R269" s="51">
        <f t="shared" si="6"/>
        <v>7.4862024392450599E-2</v>
      </c>
      <c r="S269" s="51">
        <f t="shared" si="7"/>
        <v>2.1935552171828014E-2</v>
      </c>
      <c r="T269" s="51">
        <f t="shared" si="8"/>
        <v>0.22447704476749439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155.81598150675859</v>
      </c>
      <c r="M270" s="42">
        <f t="shared" si="3"/>
        <v>1.7692181752488212E-2</v>
      </c>
      <c r="N270" s="12"/>
      <c r="O270" s="23">
        <v>46143</v>
      </c>
      <c r="P270" s="51">
        <f t="shared" si="4"/>
        <v>0.59589561564830806</v>
      </c>
      <c r="Q270" s="51">
        <f t="shared" si="5"/>
        <v>7.1002127413003366E-2</v>
      </c>
      <c r="R270" s="51">
        <f t="shared" si="6"/>
        <v>7.4738593651514626E-2</v>
      </c>
      <c r="S270" s="51">
        <f t="shared" si="7"/>
        <v>2.510621598442974E-2</v>
      </c>
      <c r="T270" s="51">
        <f t="shared" si="8"/>
        <v>0.23325744730274414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155.58234345749838</v>
      </c>
      <c r="M271" s="42">
        <f t="shared" si="3"/>
        <v>-1.4994485610583252E-3</v>
      </c>
      <c r="N271" s="12"/>
      <c r="O271" s="23">
        <v>46174</v>
      </c>
      <c r="P271" s="51">
        <f t="shared" si="4"/>
        <v>0.59679047226319648</v>
      </c>
      <c r="Q271" s="51">
        <f t="shared" si="5"/>
        <v>7.12785632713301E-2</v>
      </c>
      <c r="R271" s="51">
        <f t="shared" si="6"/>
        <v>7.3408868697928911E-2</v>
      </c>
      <c r="S271" s="51">
        <f t="shared" si="7"/>
        <v>2.5143917996088342E-2</v>
      </c>
      <c r="T271" s="51">
        <f t="shared" si="8"/>
        <v>0.23337817777145617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159.7030237405252</v>
      </c>
      <c r="M272" s="42">
        <f t="shared" si="3"/>
        <v>2.6485526515754643E-2</v>
      </c>
      <c r="N272" s="12"/>
      <c r="O272" s="23">
        <v>46204</v>
      </c>
      <c r="P272" s="51">
        <f t="shared" si="4"/>
        <v>0.58408570715988239</v>
      </c>
      <c r="Q272" s="51">
        <f t="shared" si="5"/>
        <v>6.983921378614244E-2</v>
      </c>
      <c r="R272" s="51">
        <f t="shared" si="6"/>
        <v>7.1642467491072059E-2</v>
      </c>
      <c r="S272" s="51">
        <f t="shared" si="7"/>
        <v>2.2998662697898201E-2</v>
      </c>
      <c r="T272" s="51">
        <f t="shared" si="8"/>
        <v>0.25143394886500509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161.00284567594997</v>
      </c>
      <c r="M273" s="42">
        <f t="shared" si="3"/>
        <v>8.1389938961746733E-3</v>
      </c>
      <c r="N273" s="12"/>
      <c r="O273" s="23">
        <v>46235</v>
      </c>
      <c r="P273" s="51">
        <f t="shared" si="4"/>
        <v>0.5793702165041299</v>
      </c>
      <c r="Q273" s="51">
        <f t="shared" si="5"/>
        <v>6.943947674019281E-2</v>
      </c>
      <c r="R273" s="51">
        <f t="shared" si="6"/>
        <v>7.1887457974808167E-2</v>
      </c>
      <c r="S273" s="51">
        <f t="shared" si="7"/>
        <v>2.2578607915432515E-2</v>
      </c>
      <c r="T273" s="51">
        <f t="shared" si="8"/>
        <v>0.25672424086543683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161.4587528217391</v>
      </c>
      <c r="M274" s="42">
        <f t="shared" si="3"/>
        <v>2.8316713526090886E-3</v>
      </c>
      <c r="N274" s="12"/>
      <c r="O274" s="23">
        <v>46266</v>
      </c>
      <c r="P274" s="51">
        <f t="shared" si="4"/>
        <v>0.57773426294233532</v>
      </c>
      <c r="Q274" s="51">
        <f t="shared" si="5"/>
        <v>7.0170647425746371E-2</v>
      </c>
      <c r="R274" s="51">
        <f t="shared" si="6"/>
        <v>7.2821317349426859E-2</v>
      </c>
      <c r="S274" s="51">
        <f t="shared" si="7"/>
        <v>2.4306692782519668E-2</v>
      </c>
      <c r="T274" s="51">
        <f t="shared" si="8"/>
        <v>0.25496707949997194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172.82554064547486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163.39843382584789</v>
      </c>
      <c r="M275" s="42">
        <f t="shared" si="3"/>
        <v>1.2013476942004608E-2</v>
      </c>
      <c r="N275" s="12"/>
      <c r="O275" s="23">
        <v>46296</v>
      </c>
      <c r="P275" s="51">
        <f t="shared" si="4"/>
        <v>0.5843613177791519</v>
      </c>
      <c r="Q275" s="51">
        <f t="shared" si="5"/>
        <v>6.910860152387778E-2</v>
      </c>
      <c r="R275" s="51">
        <f t="shared" si="6"/>
        <v>6.9647755049960069E-2</v>
      </c>
      <c r="S275" s="51">
        <f t="shared" si="7"/>
        <v>2.4941926325052155E-2</v>
      </c>
      <c r="T275" s="51">
        <f t="shared" si="8"/>
        <v>0.25194039932195811</v>
      </c>
      <c r="U275" s="42">
        <f t="shared" si="11"/>
        <v>0.99999999999999989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172.82554064547486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172.82554064547486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60" t="s">
        <v>82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1.0101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>
        <v>1.2977498765432098</v>
      </c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>
        <v>1.4771413730382466</v>
      </c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76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83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8" t="s">
        <v>82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77</v>
      </c>
      <c r="O482" s="71"/>
      <c r="P482" s="80" t="s">
        <v>3</v>
      </c>
      <c r="Q482" s="60" t="s">
        <v>82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142.81188843108748</v>
      </c>
      <c r="W483" s="12"/>
    </row>
    <row r="484" spans="5:23" s="58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140.4663075744017</v>
      </c>
      <c r="W484" s="12"/>
    </row>
    <row r="485" spans="5:23" s="58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139.1900071030239</v>
      </c>
      <c r="W485" s="12"/>
    </row>
    <row r="486" spans="5:23" s="58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140.41310317234257</v>
      </c>
      <c r="W486" s="12"/>
    </row>
    <row r="487" spans="5:23" s="58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142.15000055028113</v>
      </c>
      <c r="W487" s="12"/>
    </row>
    <row r="488" spans="5:23" s="58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143.53019881652432</v>
      </c>
      <c r="W488" s="12"/>
    </row>
    <row r="489" spans="5:23" s="58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145.74718682192844</v>
      </c>
      <c r="W489" s="12"/>
    </row>
    <row r="490" spans="5:23" s="58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145.8958840366634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145.53781173225281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146.13628915832277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145.65836023277802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148.96863355188691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151.63327094957751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150.45381674617119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149.65429818292668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150.46947318144126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150.53972059733275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150.58007504455844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150.51801097057159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151.3092137856332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150.31913617569342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151.62751429430176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153.01330122387435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154.50394979881492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153.40940534757593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152.45918687954776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151.32986572922934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153.10718142536976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155.81598150675859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155.58234345749838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159.7030237405252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161.00284567594997</v>
      </c>
      <c r="W514" s="12"/>
    </row>
    <row r="515" spans="5:23" s="58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161.4587528217391</v>
      </c>
      <c r="W515" s="12"/>
    </row>
    <row r="516" spans="5:23" s="58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59.139540189203373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163.39843382584789</v>
      </c>
      <c r="W516" s="12"/>
    </row>
    <row r="517" spans="5:23" s="58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59.139540189203373</v>
      </c>
      <c r="R517" s="39"/>
      <c r="S517" s="39"/>
      <c r="T517" s="39"/>
      <c r="U517" s="39"/>
      <c r="V517" s="85"/>
      <c r="W517" s="12"/>
    </row>
    <row r="518" spans="5:23" s="58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59.139540189203373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84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85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86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87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79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70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71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88</v>
      </c>
      <c r="G39" s="102" t="s">
        <v>89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73</v>
      </c>
      <c r="G40" s="102" t="s">
        <v>74</v>
      </c>
      <c r="H40" s="102"/>
      <c r="I40" s="102"/>
      <c r="J40" s="102" t="s">
        <v>24</v>
      </c>
      <c r="K40" s="102" t="s">
        <v>25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10</v>
      </c>
      <c r="G41" s="102" t="s">
        <v>63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11</v>
      </c>
      <c r="G42" s="102" t="s">
        <v>62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 t="s">
        <v>12</v>
      </c>
      <c r="G43" s="103" t="s">
        <v>28</v>
      </c>
      <c r="H43" s="103"/>
      <c r="I43" s="103"/>
      <c r="J43" s="103" t="s">
        <v>26</v>
      </c>
      <c r="K43" s="103" t="s">
        <v>27</v>
      </c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90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91</v>
      </c>
      <c r="G50" s="102" t="s">
        <v>92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93</v>
      </c>
      <c r="G51" s="102" t="s">
        <v>94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80</v>
      </c>
      <c r="G52" s="102" t="s">
        <v>81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95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96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45536</v>
      </c>
      <c r="G70" s="109" t="s">
        <v>97</v>
      </c>
      <c r="H70" s="109"/>
      <c r="I70" s="109"/>
      <c r="J70" s="109" t="s">
        <v>98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39</v>
      </c>
      <c r="H71" s="109"/>
      <c r="I71" s="109"/>
      <c r="J71" s="109" t="s">
        <v>51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46082</v>
      </c>
      <c r="G72" s="109" t="s">
        <v>65</v>
      </c>
      <c r="H72" s="109"/>
      <c r="I72" s="109"/>
      <c r="J72" s="109" t="s">
        <v>66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>
        <v>46082</v>
      </c>
      <c r="G73" s="109" t="s">
        <v>67</v>
      </c>
      <c r="H73" s="109"/>
      <c r="I73" s="109"/>
      <c r="J73" s="109" t="s">
        <v>68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>
        <v>46082</v>
      </c>
      <c r="G74" s="109" t="s">
        <v>99</v>
      </c>
      <c r="H74" s="109"/>
      <c r="I74" s="109"/>
      <c r="J74" s="109" t="s">
        <v>100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46266</v>
      </c>
      <c r="G75" s="109" t="s">
        <v>38</v>
      </c>
      <c r="H75" s="109"/>
      <c r="I75" s="109"/>
      <c r="J75" s="109" t="s">
        <v>75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101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102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103</v>
      </c>
      <c r="I98" s="118" t="s">
        <v>3</v>
      </c>
      <c r="J98" s="118"/>
      <c r="K98" s="119" t="s">
        <v>104</v>
      </c>
      <c r="L98" s="101"/>
      <c r="M98" s="119" t="s">
        <v>105</v>
      </c>
      <c r="N98" s="119" t="s">
        <v>106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99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99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99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99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99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107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107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107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107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107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