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0 Oktober\EY TID Prognosemodel opd. 10sep2026\EY TiD Prognosemodel 10Sep2026\DALON, Jun 2023\"/>
    </mc:Choice>
  </mc:AlternateContent>
  <xr:revisionPtr revIDLastSave="0" documentId="13_ncr:1_{64B4570F-1459-476E-A667-1B56B3AA4EB0}" xr6:coauthVersionLast="47" xr6:coauthVersionMax="47" xr10:uidLastSave="{00000000-0000-0000-0000-000000000000}"/>
  <bookViews>
    <workbookView xWindow="-120" yWindow="-120" windowWidth="29040" windowHeight="15720" activeTab="1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2" i="3" l="1" a="1"/>
  <c r="K242" i="3" s="1"/>
  <c r="K243" i="3" a="1"/>
  <c r="K243" i="3" s="1"/>
  <c r="K244" i="3" a="1"/>
  <c r="K244" i="3" s="1"/>
  <c r="K245" i="3" a="1"/>
  <c r="K245" i="3" s="1"/>
  <c r="K246" i="3" a="1"/>
  <c r="K246" i="3" s="1"/>
  <c r="K247" i="3" a="1"/>
  <c r="K247" i="3" s="1"/>
  <c r="K248" i="3" a="1"/>
  <c r="K248" i="3" s="1"/>
  <c r="K249" i="3" a="1"/>
  <c r="K249" i="3" s="1"/>
  <c r="K250" i="3" a="1"/>
  <c r="K250" i="3" s="1"/>
  <c r="K251" i="3" a="1"/>
  <c r="K251" i="3" s="1"/>
  <c r="K252" i="3" a="1"/>
  <c r="K252" i="3" s="1"/>
  <c r="K253" i="3" a="1"/>
  <c r="K253" i="3" s="1"/>
  <c r="K254" i="3" a="1"/>
  <c r="K254" i="3" s="1"/>
  <c r="K255" i="3" a="1"/>
  <c r="K255" i="3" s="1"/>
  <c r="K256" i="3" a="1"/>
  <c r="K256" i="3" s="1"/>
  <c r="K257" i="3" a="1"/>
  <c r="K257" i="3" s="1"/>
  <c r="K258" i="3" a="1"/>
  <c r="K258" i="3" s="1"/>
  <c r="K259" i="3" a="1"/>
  <c r="K259" i="3" s="1"/>
  <c r="K260" i="3" a="1"/>
  <c r="K260" i="3" s="1"/>
  <c r="K261" i="3" a="1"/>
  <c r="K261" i="3" s="1"/>
  <c r="K262" i="3" a="1"/>
  <c r="K262" i="3" s="1"/>
  <c r="K263" i="3" a="1"/>
  <c r="K263" i="3" s="1"/>
  <c r="K264" i="3" a="1"/>
  <c r="K264" i="3" s="1"/>
  <c r="K265" i="3" a="1"/>
  <c r="K265" i="3"/>
  <c r="K266" i="3" a="1"/>
  <c r="K266" i="3" s="1"/>
  <c r="K267" i="3" a="1"/>
  <c r="K267" i="3" s="1"/>
  <c r="K268" i="3" a="1"/>
  <c r="K268" i="3" s="1"/>
  <c r="K269" i="3" a="1"/>
  <c r="K269" i="3" s="1"/>
  <c r="K270" i="3" a="1"/>
  <c r="K270" i="3" s="1"/>
  <c r="K271" i="3" a="1"/>
  <c r="K271" i="3" s="1"/>
  <c r="K272" i="3" a="1"/>
  <c r="K272" i="3" s="1"/>
  <c r="K273" i="3" a="1"/>
  <c r="K273" i="3" s="1"/>
  <c r="K274" i="3" a="1"/>
  <c r="K274" i="3" s="1"/>
  <c r="K275" i="3" a="1"/>
  <c r="K275" i="3" s="1"/>
  <c r="K276" i="3" a="1"/>
  <c r="K276" i="3" s="1"/>
  <c r="K277" i="3" a="1"/>
  <c r="K277" i="3" s="1"/>
  <c r="K278" i="3" a="1"/>
  <c r="K278" i="3" s="1"/>
  <c r="K279" i="3" a="1"/>
  <c r="K279" i="3" s="1"/>
  <c r="K280" i="3" a="1"/>
  <c r="K280" i="3" s="1"/>
  <c r="K281" i="3" a="1"/>
  <c r="K281" i="3" s="1"/>
  <c r="K282" i="3" a="1"/>
  <c r="K282" i="3" s="1"/>
  <c r="K283" i="3" a="1"/>
  <c r="K283" i="3" s="1"/>
  <c r="K284" i="3" a="1"/>
  <c r="K284" i="3" s="1"/>
  <c r="K285" i="3" a="1"/>
  <c r="K285" i="3" s="1"/>
  <c r="K286" i="3" a="1"/>
  <c r="K286" i="3" s="1"/>
  <c r="K287" i="3" a="1"/>
  <c r="K287" i="3" s="1"/>
  <c r="K288" i="3" a="1"/>
  <c r="K288" i="3" s="1"/>
  <c r="K289" i="3" a="1"/>
  <c r="K289" i="3" s="1"/>
  <c r="K290" i="3" a="1"/>
  <c r="K290" i="3" s="1"/>
  <c r="K291" i="3" a="1"/>
  <c r="K291" i="3" s="1"/>
  <c r="K292" i="3" a="1"/>
  <c r="K292" i="3" s="1"/>
  <c r="K293" i="3" a="1"/>
  <c r="K293" i="3" s="1"/>
  <c r="K294" i="3" a="1"/>
  <c r="K294" i="3" s="1"/>
  <c r="K295" i="3" a="1"/>
  <c r="K295" i="3" s="1"/>
  <c r="K296" i="3" a="1"/>
  <c r="K296" i="3" s="1"/>
  <c r="K297" i="3" a="1"/>
  <c r="K297" i="3" s="1"/>
  <c r="K298" i="3" a="1"/>
  <c r="K298" i="3" s="1"/>
  <c r="K299" i="3" a="1"/>
  <c r="K299" i="3" s="1"/>
  <c r="K300" i="3" a="1"/>
  <c r="K300" i="3" s="1"/>
  <c r="K301" i="3" a="1"/>
  <c r="K301" i="3" s="1"/>
  <c r="K302" i="3" a="1"/>
  <c r="K302" i="3" s="1"/>
  <c r="K303" i="3" a="1"/>
  <c r="K303" i="3" s="1"/>
  <c r="K304" i="3" a="1"/>
  <c r="K304" i="3" s="1"/>
  <c r="K305" i="3" a="1"/>
  <c r="K305" i="3" s="1"/>
  <c r="K306" i="3" a="1"/>
  <c r="K306" i="3" s="1"/>
  <c r="K307" i="3" a="1"/>
  <c r="K307" i="3" s="1"/>
  <c r="K308" i="3" a="1"/>
  <c r="K308" i="3" s="1"/>
  <c r="K309" i="3" a="1"/>
  <c r="K309" i="3" s="1"/>
  <c r="K310" i="3" a="1"/>
  <c r="K310" i="3" s="1"/>
  <c r="K311" i="3" a="1"/>
  <c r="K311" i="3" s="1"/>
  <c r="K312" i="3" a="1"/>
  <c r="K312" i="3" s="1"/>
  <c r="K313" i="3" a="1"/>
  <c r="K313" i="3" s="1"/>
  <c r="K314" i="3" a="1"/>
  <c r="K314" i="3" s="1"/>
  <c r="K315" i="3" a="1"/>
  <c r="K315" i="3" s="1"/>
  <c r="K316" i="3" a="1"/>
  <c r="K316" i="3" s="1"/>
  <c r="K317" i="3" a="1"/>
  <c r="K317" i="3" s="1"/>
  <c r="K318" i="3" a="1"/>
  <c r="K318" i="3" s="1"/>
  <c r="K319" i="3" a="1"/>
  <c r="K319" i="3" s="1"/>
  <c r="K320" i="3" a="1"/>
  <c r="K320" i="3" s="1"/>
  <c r="K321" i="3" a="1"/>
  <c r="K321" i="3" s="1"/>
  <c r="K322" i="3" a="1"/>
  <c r="K322" i="3" s="1"/>
  <c r="K323" i="3" a="1"/>
  <c r="K323" i="3" s="1"/>
  <c r="K324" i="3" a="1"/>
  <c r="K324" i="3" s="1"/>
  <c r="K325" i="3" a="1"/>
  <c r="K325" i="3" s="1"/>
  <c r="K326" i="3" a="1"/>
  <c r="K326" i="3" s="1"/>
  <c r="K327" i="3" a="1"/>
  <c r="K327" i="3" s="1"/>
  <c r="K328" i="3" a="1"/>
  <c r="K328" i="3" s="1"/>
  <c r="K329" i="3" a="1"/>
  <c r="K329" i="3" s="1"/>
  <c r="K330" i="3" a="1"/>
  <c r="K330" i="3" s="1"/>
  <c r="K331" i="3" a="1"/>
  <c r="K331" i="3" s="1"/>
  <c r="K332" i="3" a="1"/>
  <c r="K332" i="3" s="1"/>
  <c r="K333" i="3" a="1"/>
  <c r="K333" i="3" s="1"/>
  <c r="K334" i="3" a="1"/>
  <c r="K334" i="3" s="1"/>
  <c r="K335" i="3" a="1"/>
  <c r="K335" i="3" s="1"/>
  <c r="K336" i="3" a="1"/>
  <c r="K336" i="3" s="1"/>
  <c r="K337" i="3" a="1"/>
  <c r="K337" i="3" s="1"/>
  <c r="K338" i="3" a="1"/>
  <c r="K338" i="3" s="1"/>
  <c r="K339" i="3" a="1"/>
  <c r="K339" i="3" s="1"/>
  <c r="K340" i="3" a="1"/>
  <c r="K340" i="3" s="1"/>
  <c r="K341" i="3" a="1"/>
  <c r="K341" i="3" s="1"/>
  <c r="K342" i="3" a="1"/>
  <c r="K342" i="3" s="1"/>
  <c r="K343" i="3" a="1"/>
  <c r="K343" i="3" s="1"/>
  <c r="K344" i="3" a="1"/>
  <c r="K344" i="3" s="1"/>
  <c r="K345" i="3" a="1"/>
  <c r="K345" i="3" s="1"/>
  <c r="K346" i="3" a="1"/>
  <c r="K346" i="3" s="1"/>
  <c r="K347" i="3" a="1"/>
  <c r="K347" i="3" s="1"/>
  <c r="K348" i="3" a="1"/>
  <c r="K348" i="3" s="1"/>
  <c r="K349" i="3" a="1"/>
  <c r="K349" i="3" s="1"/>
  <c r="K350" i="3" a="1"/>
  <c r="K350" i="3" s="1"/>
  <c r="K351" i="3" a="1"/>
  <c r="K351" i="3" s="1"/>
  <c r="K352" i="3" a="1"/>
  <c r="K352" i="3" s="1"/>
  <c r="K353" i="3" a="1"/>
  <c r="K353" i="3" s="1"/>
  <c r="K354" i="3" a="1"/>
  <c r="K354" i="3" s="1"/>
  <c r="K355" i="3" a="1"/>
  <c r="K355" i="3" s="1"/>
  <c r="K356" i="3" a="1"/>
  <c r="K356" i="3" s="1"/>
  <c r="K357" i="3" a="1"/>
  <c r="K357" i="3" s="1"/>
  <c r="K358" i="3" a="1"/>
  <c r="K358" i="3" s="1"/>
  <c r="K359" i="3" a="1"/>
  <c r="K359" i="3" s="1"/>
  <c r="K360" i="3" a="1"/>
  <c r="K360" i="3" s="1"/>
  <c r="K361" i="3" a="1"/>
  <c r="K361" i="3" s="1"/>
  <c r="K362" i="3" a="1"/>
  <c r="K362" i="3" s="1"/>
  <c r="K363" i="3" a="1"/>
  <c r="K363" i="3" s="1"/>
  <c r="K364" i="3" a="1"/>
  <c r="K364" i="3" s="1"/>
  <c r="K365" i="3" a="1"/>
  <c r="K365" i="3" s="1"/>
  <c r="K366" i="3" a="1"/>
  <c r="K366" i="3" s="1"/>
  <c r="K367" i="3" a="1"/>
  <c r="K367" i="3" s="1"/>
  <c r="K368" i="3" a="1"/>
  <c r="K368" i="3" s="1"/>
  <c r="K369" i="3" a="1"/>
  <c r="K369" i="3"/>
  <c r="K370" i="3" a="1"/>
  <c r="K370" i="3" s="1"/>
  <c r="K371" i="3" a="1"/>
  <c r="K371" i="3" s="1"/>
  <c r="K372" i="3" a="1"/>
  <c r="K372" i="3" s="1"/>
  <c r="K373" i="3" a="1"/>
  <c r="K373" i="3" s="1"/>
  <c r="K374" i="3" a="1"/>
  <c r="K374" i="3" s="1"/>
  <c r="K375" i="3" a="1"/>
  <c r="K375" i="3" s="1"/>
  <c r="K376" i="3" a="1"/>
  <c r="K376" i="3" s="1"/>
  <c r="K377" i="3" a="1"/>
  <c r="K377" i="3" s="1"/>
  <c r="K378" i="3" a="1"/>
  <c r="K378" i="3" s="1"/>
  <c r="K379" i="3" a="1"/>
  <c r="K379" i="3" s="1"/>
  <c r="K380" i="3" a="1"/>
  <c r="K380" i="3" s="1"/>
  <c r="K381" i="3" a="1"/>
  <c r="K381" i="3" s="1"/>
  <c r="K382" i="3" a="1"/>
  <c r="K382" i="3" s="1"/>
  <c r="K383" i="3" a="1"/>
  <c r="K383" i="3" s="1"/>
  <c r="K384" i="3" a="1"/>
  <c r="K384" i="3" s="1"/>
  <c r="K385" i="3" a="1"/>
  <c r="K385" i="3" s="1"/>
  <c r="K386" i="3" a="1"/>
  <c r="K386" i="3" s="1"/>
  <c r="K387" i="3" a="1"/>
  <c r="K387" i="3" s="1"/>
  <c r="K388" i="3" a="1"/>
  <c r="K388" i="3" s="1"/>
  <c r="K389" i="3" a="1"/>
  <c r="K389" i="3" s="1"/>
  <c r="K390" i="3" a="1"/>
  <c r="K390" i="3" s="1"/>
  <c r="K391" i="3" a="1"/>
  <c r="K391" i="3" s="1"/>
  <c r="K392" i="3" a="1"/>
  <c r="K392" i="3" s="1"/>
  <c r="K393" i="3" a="1"/>
  <c r="K393" i="3" s="1"/>
  <c r="K394" i="3" a="1"/>
  <c r="K394" i="3" s="1"/>
  <c r="K395" i="3" a="1"/>
  <c r="K395" i="3" s="1"/>
  <c r="K396" i="3" a="1"/>
  <c r="K396" i="3" s="1"/>
  <c r="K397" i="3" a="1"/>
  <c r="K397" i="3" s="1"/>
  <c r="K398" i="3" a="1"/>
  <c r="K398" i="3" s="1"/>
  <c r="K399" i="3" a="1"/>
  <c r="K399" i="3" s="1"/>
  <c r="K400" i="3" a="1"/>
  <c r="K400" i="3" s="1"/>
  <c r="K401" i="3" a="1"/>
  <c r="K401" i="3" s="1"/>
  <c r="K402" i="3" a="1"/>
  <c r="K402" i="3" s="1"/>
  <c r="K403" i="3" a="1"/>
  <c r="K403" i="3" s="1"/>
  <c r="K404" i="3" a="1"/>
  <c r="K404" i="3" s="1"/>
  <c r="K405" i="3" a="1"/>
  <c r="K405" i="3" s="1"/>
  <c r="K406" i="3" a="1"/>
  <c r="K406" i="3" s="1"/>
  <c r="K407" i="3" a="1"/>
  <c r="K407" i="3" s="1"/>
  <c r="K408" i="3" a="1"/>
  <c r="K408" i="3" s="1"/>
  <c r="K409" i="3" a="1"/>
  <c r="K409" i="3" s="1"/>
  <c r="K410" i="3" a="1"/>
  <c r="K410" i="3" s="1"/>
  <c r="K411" i="3" a="1"/>
  <c r="K411" i="3" s="1"/>
  <c r="K412" i="3" a="1"/>
  <c r="K412" i="3" s="1"/>
  <c r="K413" i="3" a="1"/>
  <c r="K413" i="3" s="1"/>
  <c r="K414" i="3" a="1"/>
  <c r="K414" i="3" s="1"/>
  <c r="K415" i="3" a="1"/>
  <c r="K415" i="3" s="1"/>
  <c r="K416" i="3" a="1"/>
  <c r="K416" i="3" s="1"/>
  <c r="K417" i="3" a="1"/>
  <c r="K417" i="3" s="1"/>
  <c r="K418" i="3" a="1"/>
  <c r="K418" i="3" s="1"/>
  <c r="K419" i="3" a="1"/>
  <c r="K419" i="3" s="1"/>
  <c r="K420" i="3" a="1"/>
  <c r="K420" i="3" s="1"/>
  <c r="K421" i="3" a="1"/>
  <c r="K421" i="3" s="1"/>
  <c r="K422" i="3" a="1"/>
  <c r="K422" i="3" s="1"/>
  <c r="K423" i="3" a="1"/>
  <c r="K423" i="3" s="1"/>
  <c r="K424" i="3" a="1"/>
  <c r="K424" i="3" s="1"/>
  <c r="K425" i="3" a="1"/>
  <c r="K425" i="3" s="1"/>
  <c r="K426" i="3" a="1"/>
  <c r="K426" i="3" s="1"/>
  <c r="K427" i="3" a="1"/>
  <c r="K427" i="3" s="1"/>
  <c r="K428" i="3" a="1"/>
  <c r="K428" i="3" s="1"/>
  <c r="K429" i="3" a="1"/>
  <c r="K429" i="3" s="1"/>
  <c r="K430" i="3" a="1"/>
  <c r="K430" i="3" s="1"/>
  <c r="K431" i="3" a="1"/>
  <c r="K431" i="3" s="1"/>
  <c r="K432" i="3" a="1"/>
  <c r="K432" i="3" s="1"/>
  <c r="K433" i="3" a="1"/>
  <c r="K433" i="3" s="1"/>
  <c r="K434" i="3" a="1"/>
  <c r="K434" i="3" s="1"/>
  <c r="K435" i="3" a="1"/>
  <c r="K435" i="3" s="1"/>
  <c r="K436" i="3" a="1"/>
  <c r="K436" i="3" s="1"/>
  <c r="K437" i="3" a="1"/>
  <c r="K437" i="3" s="1"/>
  <c r="K438" i="3" a="1"/>
  <c r="K438" i="3" s="1"/>
  <c r="K439" i="3" a="1"/>
  <c r="K439" i="3" s="1"/>
  <c r="K440" i="3" a="1"/>
  <c r="K440" i="3" s="1"/>
  <c r="K441" i="3" a="1"/>
  <c r="K441" i="3" s="1"/>
  <c r="K442" i="3" a="1"/>
  <c r="K442" i="3" s="1"/>
  <c r="K443" i="3" a="1"/>
  <c r="K443" i="3" s="1"/>
  <c r="K444" i="3" a="1"/>
  <c r="K444" i="3" s="1"/>
  <c r="K445" i="3" a="1"/>
  <c r="K445" i="3" s="1"/>
  <c r="F12" i="3"/>
  <c r="K19" i="3" s="1"/>
  <c r="T19" i="3" s="1"/>
  <c r="J254" i="3"/>
  <c r="J250" i="3"/>
  <c r="J246" i="3"/>
  <c r="J242" i="3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J255" i="3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Q253" i="3" s="1"/>
  <c r="P253" i="3" l="1"/>
  <c r="S253" i="3"/>
  <c r="T253" i="3"/>
  <c r="R253" i="3"/>
  <c r="L255" i="3"/>
  <c r="L243" i="3"/>
  <c r="P243" i="3" s="1"/>
  <c r="L254" i="3"/>
  <c r="J258" i="3"/>
  <c r="I258" i="3" a="1"/>
  <c r="I258" i="3" s="1"/>
  <c r="H258" i="3" a="1"/>
  <c r="H258" i="3" s="1"/>
  <c r="G258" i="3" a="1"/>
  <c r="G258" i="3" s="1"/>
  <c r="L242" i="3"/>
  <c r="Q242" i="3" s="1"/>
  <c r="L249" i="3"/>
  <c r="L244" i="3"/>
  <c r="P244" i="3" s="1"/>
  <c r="L248" i="3"/>
  <c r="L256" i="3"/>
  <c r="L252" i="3"/>
  <c r="P252" i="3" s="1"/>
  <c r="L246" i="3"/>
  <c r="L251" i="3"/>
  <c r="L245" i="3"/>
  <c r="L247" i="3"/>
  <c r="R247" i="3" s="1"/>
  <c r="L250" i="3"/>
  <c r="S248" i="3" l="1"/>
  <c r="T248" i="3"/>
  <c r="Q248" i="3"/>
  <c r="R248" i="3"/>
  <c r="P248" i="3"/>
  <c r="T254" i="3"/>
  <c r="S254" i="3"/>
  <c r="R254" i="3"/>
  <c r="Q254" i="3"/>
  <c r="T249" i="3"/>
  <c r="S249" i="3"/>
  <c r="T255" i="3"/>
  <c r="S255" i="3"/>
  <c r="R255" i="3"/>
  <c r="Q255" i="3"/>
  <c r="S242" i="3"/>
  <c r="T242" i="3"/>
  <c r="R242" i="3"/>
  <c r="P242" i="3"/>
  <c r="Q249" i="3"/>
  <c r="R249" i="3"/>
  <c r="P255" i="3"/>
  <c r="T245" i="3"/>
  <c r="S245" i="3"/>
  <c r="Q245" i="3"/>
  <c r="S246" i="3"/>
  <c r="T246" i="3"/>
  <c r="R246" i="3"/>
  <c r="Q246" i="3"/>
  <c r="P246" i="3"/>
  <c r="S252" i="3"/>
  <c r="T252" i="3"/>
  <c r="Q252" i="3"/>
  <c r="R252" i="3"/>
  <c r="P249" i="3"/>
  <c r="P254" i="3"/>
  <c r="S250" i="3"/>
  <c r="T250" i="3"/>
  <c r="R250" i="3"/>
  <c r="Q250" i="3"/>
  <c r="S244" i="3"/>
  <c r="T244" i="3"/>
  <c r="R244" i="3"/>
  <c r="Q244" i="3"/>
  <c r="S243" i="3"/>
  <c r="T243" i="3"/>
  <c r="Q243" i="3"/>
  <c r="R243" i="3"/>
  <c r="S247" i="3"/>
  <c r="T247" i="3"/>
  <c r="Q247" i="3"/>
  <c r="T251" i="3"/>
  <c r="S251" i="3"/>
  <c r="Q251" i="3"/>
  <c r="R251" i="3"/>
  <c r="P251" i="3"/>
  <c r="P250" i="3"/>
  <c r="P247" i="3"/>
  <c r="T256" i="3"/>
  <c r="P256" i="3"/>
  <c r="R256" i="3"/>
  <c r="S256" i="3"/>
  <c r="Q256" i="3"/>
  <c r="P245" i="3"/>
  <c r="R245" i="3"/>
  <c r="M255" i="3"/>
  <c r="M254" i="3"/>
  <c r="M243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T257" i="3" l="1"/>
  <c r="Q257" i="3"/>
  <c r="S257" i="3"/>
  <c r="P257" i="3"/>
  <c r="R257" i="3"/>
  <c r="U254" i="3"/>
  <c r="U255" i="3"/>
  <c r="U243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Q258" i="3"/>
  <c r="R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Q259" i="3"/>
  <c r="P259" i="3"/>
  <c r="R259" i="3"/>
  <c r="S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P260" i="3"/>
  <c r="R260" i="3"/>
  <c r="S260" i="3"/>
  <c r="Q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P261" i="3"/>
  <c r="R261" i="3"/>
  <c r="Q261" i="3"/>
  <c r="H264" i="3" a="1"/>
  <c r="H264" i="3" s="1"/>
  <c r="U260" i="3"/>
  <c r="L263" i="3"/>
  <c r="T263" i="3" s="1"/>
  <c r="M261" i="3"/>
  <c r="L262" i="3"/>
  <c r="J264" i="3"/>
  <c r="I264" i="3" a="1"/>
  <c r="I264" i="3" s="1"/>
  <c r="G264" i="3" a="1"/>
  <c r="G264" i="3" s="1"/>
  <c r="T262" i="3" l="1"/>
  <c r="R262" i="3"/>
  <c r="Q262" i="3"/>
  <c r="S262" i="3"/>
  <c r="P262" i="3"/>
  <c r="P263" i="3"/>
  <c r="Q263" i="3"/>
  <c r="R263" i="3"/>
  <c r="S263" i="3"/>
  <c r="U261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T265" i="3" s="1"/>
  <c r="I266" i="3" a="1"/>
  <c r="I266" i="3" s="1"/>
  <c r="L264" i="3"/>
  <c r="R265" i="3" l="1"/>
  <c r="S265" i="3"/>
  <c r="Q265" i="3"/>
  <c r="T264" i="3"/>
  <c r="R264" i="3"/>
  <c r="S264" i="3"/>
  <c r="Q264" i="3"/>
  <c r="P264" i="3"/>
  <c r="P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Q266" i="3"/>
  <c r="R266" i="3"/>
  <c r="P266" i="3"/>
  <c r="S266" i="3"/>
  <c r="J269" i="3"/>
  <c r="L268" i="3"/>
  <c r="T268" i="3" s="1"/>
  <c r="G269" i="3" a="1"/>
  <c r="G269" i="3" s="1"/>
  <c r="M266" i="3"/>
  <c r="L267" i="3"/>
  <c r="I269" i="3" a="1"/>
  <c r="I269" i="3" s="1"/>
  <c r="H269" i="3" a="1"/>
  <c r="H269" i="3" s="1"/>
  <c r="P268" i="3" l="1"/>
  <c r="R268" i="3"/>
  <c r="T267" i="3"/>
  <c r="P267" i="3"/>
  <c r="R267" i="3"/>
  <c r="Q267" i="3"/>
  <c r="S267" i="3"/>
  <c r="Q268" i="3"/>
  <c r="S268" i="3"/>
  <c r="U266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T270" i="3" s="1"/>
  <c r="L269" i="3"/>
  <c r="R270" i="3" l="1"/>
  <c r="T269" i="3"/>
  <c r="P269" i="3"/>
  <c r="R269" i="3"/>
  <c r="Q269" i="3"/>
  <c r="S269" i="3"/>
  <c r="Q270" i="3"/>
  <c r="P270" i="3"/>
  <c r="S270" i="3"/>
  <c r="H272" i="3" a="1"/>
  <c r="H272" i="3" s="1"/>
  <c r="I272" i="3" a="1"/>
  <c r="I272" i="3" s="1"/>
  <c r="J272" i="3"/>
  <c r="G272" i="3" a="1"/>
  <c r="G272" i="3" s="1"/>
  <c r="M270" i="3"/>
  <c r="M269" i="3"/>
  <c r="L271" i="3"/>
  <c r="T271" i="3" s="1"/>
  <c r="S271" i="3" l="1"/>
  <c r="R271" i="3"/>
  <c r="P271" i="3"/>
  <c r="Q271" i="3"/>
  <c r="U269" i="3"/>
  <c r="U270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P273" i="3" l="1"/>
  <c r="Q273" i="3"/>
  <c r="T272" i="3"/>
  <c r="P272" i="3"/>
  <c r="R272" i="3"/>
  <c r="Q272" i="3"/>
  <c r="S272" i="3"/>
  <c r="R273" i="3"/>
  <c r="S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S274" i="3"/>
  <c r="P274" i="3"/>
  <c r="R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S276" i="3"/>
  <c r="Q276" i="3"/>
  <c r="T275" i="3"/>
  <c r="S275" i="3"/>
  <c r="Q275" i="3"/>
  <c r="R275" i="3"/>
  <c r="P275" i="3"/>
  <c r="U275" i="3" s="1"/>
  <c r="R276" i="3"/>
  <c r="P276" i="3"/>
  <c r="U276" i="3" s="1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P277" i="3" l="1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P278" i="3"/>
  <c r="U278" i="3" s="1"/>
  <c r="S278" i="3"/>
  <c r="Q278" i="3"/>
  <c r="R278" i="3"/>
  <c r="G281" i="3" a="1"/>
  <c r="G281" i="3" s="1"/>
  <c r="H281" i="3" a="1"/>
  <c r="H281" i="3" s="1"/>
  <c r="J281" i="3"/>
  <c r="I281" i="3" a="1"/>
  <c r="I281" i="3" s="1"/>
  <c r="M278" i="3"/>
  <c r="L279" i="3"/>
  <c r="T279" i="3" l="1"/>
  <c r="P279" i="3"/>
  <c r="U279" i="3" s="1"/>
  <c r="Q279" i="3"/>
  <c r="R279" i="3"/>
  <c r="S279" i="3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S281" i="3" l="1"/>
  <c r="Q281" i="3"/>
  <c r="T280" i="3"/>
  <c r="S280" i="3"/>
  <c r="Q280" i="3"/>
  <c r="P280" i="3"/>
  <c r="U280" i="3" s="1"/>
  <c r="R280" i="3"/>
  <c r="P281" i="3"/>
  <c r="U281" i="3" s="1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Q282" i="3" l="1"/>
  <c r="S282" i="3"/>
  <c r="R282" i="3"/>
  <c r="P282" i="3"/>
  <c r="U282" i="3" s="1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S283" i="3"/>
  <c r="R283" i="3"/>
  <c r="P283" i="3"/>
  <c r="U283" i="3" s="1"/>
  <c r="Q283" i="3"/>
  <c r="H286" i="3" a="1"/>
  <c r="H286" i="3" s="1"/>
  <c r="L284" i="3"/>
  <c r="M283" i="3"/>
  <c r="G286" i="3" a="1"/>
  <c r="G286" i="3" s="1"/>
  <c r="J286" i="3"/>
  <c r="I286" i="3" a="1"/>
  <c r="I286" i="3" s="1"/>
  <c r="T284" i="3" l="1"/>
  <c r="P284" i="3"/>
  <c r="U284" i="3" s="1"/>
  <c r="Q284" i="3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S285" i="3"/>
  <c r="Q285" i="3"/>
  <c r="U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Q286" i="3"/>
  <c r="P286" i="3"/>
  <c r="U286" i="3" s="1"/>
  <c r="I289" i="3" a="1"/>
  <c r="I289" i="3" s="1"/>
  <c r="L287" i="3"/>
  <c r="M286" i="3"/>
  <c r="J289" i="3"/>
  <c r="H289" i="3" a="1"/>
  <c r="H289" i="3" s="1"/>
  <c r="G289" i="3" a="1"/>
  <c r="G289" i="3" s="1"/>
  <c r="L288" i="3"/>
  <c r="T288" i="3" s="1"/>
  <c r="P288" i="3" l="1"/>
  <c r="R288" i="3"/>
  <c r="S288" i="3"/>
  <c r="T287" i="3"/>
  <c r="R287" i="3"/>
  <c r="P287" i="3"/>
  <c r="U287" i="3" s="1"/>
  <c r="S287" i="3"/>
  <c r="Q287" i="3"/>
  <c r="Q288" i="3"/>
  <c r="U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Q290" i="3" l="1"/>
  <c r="P290" i="3"/>
  <c r="U290" i="3" s="1"/>
  <c r="S290" i="3"/>
  <c r="T289" i="3"/>
  <c r="P289" i="3"/>
  <c r="U289" i="3" s="1"/>
  <c r="Q289" i="3"/>
  <c r="R289" i="3"/>
  <c r="S289" i="3"/>
  <c r="R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S291" i="3"/>
  <c r="P291" i="3"/>
  <c r="Q291" i="3"/>
  <c r="U291" i="3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Q292" i="3"/>
  <c r="S292" i="3"/>
  <c r="P292" i="3"/>
  <c r="U292" i="3" s="1"/>
  <c r="R292" i="3"/>
  <c r="G295" i="3" a="1"/>
  <c r="G295" i="3" s="1"/>
  <c r="L293" i="3"/>
  <c r="M292" i="3"/>
  <c r="J295" i="3"/>
  <c r="I295" i="3" a="1"/>
  <c r="I295" i="3" s="1"/>
  <c r="H295" i="3" a="1"/>
  <c r="H295" i="3" s="1"/>
  <c r="T293" i="3" l="1"/>
  <c r="R293" i="3"/>
  <c r="Q293" i="3"/>
  <c r="S293" i="3"/>
  <c r="P293" i="3"/>
  <c r="U293" i="3" s="1"/>
  <c r="G296" i="3" a="1"/>
  <c r="G296" i="3" s="1"/>
  <c r="J296" i="3"/>
  <c r="I296" i="3" a="1"/>
  <c r="I296" i="3" s="1"/>
  <c r="H296" i="3" a="1"/>
  <c r="H296" i="3" s="1"/>
  <c r="L294" i="3"/>
  <c r="M293" i="3"/>
  <c r="T294" i="3" l="1"/>
  <c r="R294" i="3"/>
  <c r="S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Q296" i="3"/>
  <c r="P296" i="3"/>
  <c r="U296" i="3" s="1"/>
  <c r="R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Q298" i="3" l="1"/>
  <c r="R298" i="3"/>
  <c r="T297" i="3"/>
  <c r="R297" i="3"/>
  <c r="S297" i="3"/>
  <c r="Q297" i="3"/>
  <c r="P297" i="3"/>
  <c r="U297" i="3" s="1"/>
  <c r="P298" i="3"/>
  <c r="U298" i="3" s="1"/>
  <c r="S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R300" i="3" l="1"/>
  <c r="S300" i="3"/>
  <c r="P300" i="3"/>
  <c r="U300" i="3" s="1"/>
  <c r="T299" i="3"/>
  <c r="S299" i="3"/>
  <c r="P299" i="3"/>
  <c r="U299" i="3" s="1"/>
  <c r="Q299" i="3"/>
  <c r="R299" i="3"/>
  <c r="Q300" i="3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P301" i="3"/>
  <c r="U301" i="3" s="1"/>
  <c r="Q301" i="3"/>
  <c r="R301" i="3"/>
  <c r="S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P302" i="3"/>
  <c r="U302" i="3" s="1"/>
  <c r="S302" i="3"/>
  <c r="R302" i="3"/>
  <c r="Q302" i="3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P303" i="3"/>
  <c r="U303" i="3" s="1"/>
  <c r="Q303" i="3"/>
  <c r="S303" i="3"/>
  <c r="H306" i="3" a="1"/>
  <c r="H306" i="3" s="1"/>
  <c r="G306" i="3" a="1"/>
  <c r="G306" i="3" s="1"/>
  <c r="J306" i="3"/>
  <c r="I306" i="3" a="1"/>
  <c r="I306" i="3" s="1"/>
  <c r="M303" i="3"/>
  <c r="L304" i="3"/>
  <c r="T304" i="3" l="1"/>
  <c r="S304" i="3"/>
  <c r="Q304" i="3"/>
  <c r="R304" i="3"/>
  <c r="P304" i="3"/>
  <c r="U304" i="3" s="1"/>
  <c r="H307" i="3" a="1"/>
  <c r="H307" i="3" s="1"/>
  <c r="G307" i="3" a="1"/>
  <c r="G307" i="3" s="1"/>
  <c r="J307" i="3"/>
  <c r="I307" i="3" a="1"/>
  <c r="I307" i="3" s="1"/>
  <c r="L305" i="3"/>
  <c r="M304" i="3"/>
  <c r="T305" i="3" l="1"/>
  <c r="S305" i="3"/>
  <c r="R305" i="3"/>
  <c r="Q305" i="3"/>
  <c r="P305" i="3"/>
  <c r="U305" i="3" s="1"/>
  <c r="I308" i="3" a="1"/>
  <c r="I308" i="3" s="1"/>
  <c r="H308" i="3" a="1"/>
  <c r="H308" i="3" s="1"/>
  <c r="G308" i="3" a="1"/>
  <c r="G308" i="3" s="1"/>
  <c r="J308" i="3"/>
  <c r="M305" i="3"/>
  <c r="L306" i="3"/>
  <c r="T306" i="3" l="1"/>
  <c r="R306" i="3"/>
  <c r="S306" i="3"/>
  <c r="P306" i="3"/>
  <c r="U306" i="3" s="1"/>
  <c r="Q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S307" i="3"/>
  <c r="Q307" i="3"/>
  <c r="R307" i="3"/>
  <c r="P307" i="3"/>
  <c r="U307" i="3" s="1"/>
  <c r="J310" i="3"/>
  <c r="H310" i="3" a="1"/>
  <c r="H310" i="3" s="1"/>
  <c r="G310" i="3" a="1"/>
  <c r="G310" i="3" s="1"/>
  <c r="L308" i="3"/>
  <c r="I310" i="3" a="1"/>
  <c r="I310" i="3" s="1"/>
  <c r="M307" i="3"/>
  <c r="T308" i="3" l="1"/>
  <c r="S308" i="3"/>
  <c r="P308" i="3"/>
  <c r="U308" i="3" s="1"/>
  <c r="R308" i="3"/>
  <c r="Q308" i="3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R309" i="3"/>
  <c r="S309" i="3"/>
  <c r="P309" i="3"/>
  <c r="U309" i="3" s="1"/>
  <c r="J312" i="3"/>
  <c r="G312" i="3" a="1"/>
  <c r="G312" i="3" s="1"/>
  <c r="I312" i="3" a="1"/>
  <c r="I312" i="3" s="1"/>
  <c r="H312" i="3" a="1"/>
  <c r="H312" i="3" s="1"/>
  <c r="M309" i="3"/>
  <c r="L310" i="3"/>
  <c r="T310" i="3" l="1"/>
  <c r="R310" i="3"/>
  <c r="S310" i="3"/>
  <c r="Q310" i="3"/>
  <c r="P310" i="3"/>
  <c r="U310" i="3" s="1"/>
  <c r="J313" i="3"/>
  <c r="I313" i="3" a="1"/>
  <c r="I313" i="3" s="1"/>
  <c r="H313" i="3" a="1"/>
  <c r="H313" i="3" s="1"/>
  <c r="M310" i="3"/>
  <c r="L311" i="3"/>
  <c r="G313" i="3" a="1"/>
  <c r="G313" i="3" s="1"/>
  <c r="T311" i="3" l="1"/>
  <c r="S311" i="3"/>
  <c r="R311" i="3"/>
  <c r="Q311" i="3"/>
  <c r="P311" i="3"/>
  <c r="U311" i="3" s="1"/>
  <c r="G314" i="3" a="1"/>
  <c r="G314" i="3" s="1"/>
  <c r="I314" i="3" a="1"/>
  <c r="I314" i="3" s="1"/>
  <c r="J314" i="3"/>
  <c r="H314" i="3" a="1"/>
  <c r="H314" i="3" s="1"/>
  <c r="M311" i="3"/>
  <c r="L312" i="3"/>
  <c r="T312" i="3" l="1"/>
  <c r="S312" i="3"/>
  <c r="Q312" i="3"/>
  <c r="R312" i="3"/>
  <c r="P312" i="3"/>
  <c r="U312" i="3" s="1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P314" i="3" l="1"/>
  <c r="S314" i="3"/>
  <c r="Q314" i="3"/>
  <c r="T313" i="3"/>
  <c r="P313" i="3"/>
  <c r="U313" i="3" s="1"/>
  <c r="S313" i="3"/>
  <c r="R313" i="3"/>
  <c r="Q313" i="3"/>
  <c r="R314" i="3"/>
  <c r="U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R315" i="3"/>
  <c r="Q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P316" i="3"/>
  <c r="U316" i="3" s="1"/>
  <c r="R316" i="3"/>
  <c r="S316" i="3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R317" i="3"/>
  <c r="S317" i="3"/>
  <c r="Q317" i="3"/>
  <c r="P317" i="3"/>
  <c r="U317" i="3" s="1"/>
  <c r="I320" i="3" a="1"/>
  <c r="I320" i="3" s="1"/>
  <c r="H320" i="3" a="1"/>
  <c r="H320" i="3" s="1"/>
  <c r="G320" i="3" a="1"/>
  <c r="G320" i="3" s="1"/>
  <c r="J320" i="3"/>
  <c r="L319" i="3"/>
  <c r="T319" i="3" s="1"/>
  <c r="M317" i="3"/>
  <c r="L318" i="3"/>
  <c r="R319" i="3" l="1"/>
  <c r="Q319" i="3"/>
  <c r="S319" i="3"/>
  <c r="T318" i="3"/>
  <c r="Q318" i="3"/>
  <c r="S318" i="3"/>
  <c r="P318" i="3"/>
  <c r="U318" i="3" s="1"/>
  <c r="R318" i="3"/>
  <c r="P319" i="3"/>
  <c r="U319" i="3" s="1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S321" i="3" l="1"/>
  <c r="R321" i="3"/>
  <c r="T320" i="3"/>
  <c r="Q320" i="3"/>
  <c r="S320" i="3"/>
  <c r="P320" i="3"/>
  <c r="U320" i="3" s="1"/>
  <c r="R320" i="3"/>
  <c r="P321" i="3"/>
  <c r="U321" i="3" s="1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P322" i="3" l="1"/>
  <c r="U322" i="3" s="1"/>
  <c r="Q322" i="3"/>
  <c r="R322" i="3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Q323" i="3" l="1"/>
  <c r="S323" i="3"/>
  <c r="R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S324" i="3"/>
  <c r="P324" i="3"/>
  <c r="U324" i="3" s="1"/>
  <c r="R324" i="3"/>
  <c r="Q324" i="3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P326" i="3" l="1"/>
  <c r="T325" i="3"/>
  <c r="P325" i="3"/>
  <c r="U325" i="3" s="1"/>
  <c r="Q325" i="3"/>
  <c r="S325" i="3"/>
  <c r="R325" i="3"/>
  <c r="S326" i="3"/>
  <c r="Q326" i="3"/>
  <c r="R326" i="3"/>
  <c r="U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S327" i="3"/>
  <c r="R327" i="3"/>
  <c r="Q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R329" i="3"/>
  <c r="Q329" i="3"/>
  <c r="S329" i="3"/>
  <c r="P329" i="3"/>
  <c r="U329" i="3" s="1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Q330" i="3"/>
  <c r="P330" i="3"/>
  <c r="U330" i="3" s="1"/>
  <c r="R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P332" i="3" l="1"/>
  <c r="U332" i="3" s="1"/>
  <c r="S332" i="3"/>
  <c r="R332" i="3"/>
  <c r="T331" i="3"/>
  <c r="S331" i="3"/>
  <c r="Q331" i="3"/>
  <c r="R331" i="3"/>
  <c r="P331" i="3"/>
  <c r="U331" i="3" s="1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S333" i="3"/>
  <c r="R333" i="3"/>
  <c r="Q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S334" i="3"/>
  <c r="Q334" i="3"/>
  <c r="R334" i="3"/>
  <c r="P334" i="3"/>
  <c r="U334" i="3" s="1"/>
  <c r="S335" i="3"/>
  <c r="P335" i="3"/>
  <c r="U335" i="3" s="1"/>
  <c r="Q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R336" i="3" l="1"/>
  <c r="Q336" i="3"/>
  <c r="S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Q337" i="3"/>
  <c r="S337" i="3"/>
  <c r="R337" i="3"/>
  <c r="P337" i="3"/>
  <c r="U337" i="3" s="1"/>
  <c r="H340" i="3" a="1"/>
  <c r="H340" i="3" s="1"/>
  <c r="G340" i="3" a="1"/>
  <c r="G340" i="3" s="1"/>
  <c r="I340" i="3" a="1"/>
  <c r="I340" i="3" s="1"/>
  <c r="J340" i="3"/>
  <c r="L338" i="3"/>
  <c r="M337" i="3"/>
  <c r="T338" i="3" l="1"/>
  <c r="R338" i="3"/>
  <c r="Q338" i="3"/>
  <c r="S338" i="3"/>
  <c r="P338" i="3"/>
  <c r="U338" i="3" s="1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P339" i="3"/>
  <c r="U339" i="3" s="1"/>
  <c r="S339" i="3"/>
  <c r="Q339" i="3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Q340" i="3"/>
  <c r="P340" i="3"/>
  <c r="U340" i="3" s="1"/>
  <c r="R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S341" i="3"/>
  <c r="Q341" i="3"/>
  <c r="R341" i="3"/>
  <c r="P341" i="3"/>
  <c r="U341" i="3" s="1"/>
  <c r="J344" i="3"/>
  <c r="G344" i="3" a="1"/>
  <c r="G344" i="3" s="1"/>
  <c r="M341" i="3"/>
  <c r="I344" i="3" a="1"/>
  <c r="I344" i="3" s="1"/>
  <c r="H344" i="3" a="1"/>
  <c r="H344" i="3" s="1"/>
  <c r="L342" i="3"/>
  <c r="T342" i="3" l="1"/>
  <c r="R342" i="3"/>
  <c r="P342" i="3"/>
  <c r="U342" i="3" s="1"/>
  <c r="S342" i="3"/>
  <c r="Q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R344" i="3"/>
  <c r="T343" i="3"/>
  <c r="Q343" i="3"/>
  <c r="P343" i="3"/>
  <c r="U343" i="3" s="1"/>
  <c r="R343" i="3"/>
  <c r="S343" i="3"/>
  <c r="S344" i="3"/>
  <c r="Q344" i="3"/>
  <c r="U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P345" i="3"/>
  <c r="U345" i="3" s="1"/>
  <c r="S345" i="3"/>
  <c r="R345" i="3"/>
  <c r="J347" i="3"/>
  <c r="I347" i="3" a="1"/>
  <c r="I347" i="3" s="1"/>
  <c r="G347" i="3" a="1"/>
  <c r="G347" i="3" s="1"/>
  <c r="M345" i="3"/>
  <c r="H347" i="3" a="1"/>
  <c r="H347" i="3" s="1"/>
  <c r="L346" i="3"/>
  <c r="T346" i="3" s="1"/>
  <c r="R346" i="3" l="1"/>
  <c r="P346" i="3"/>
  <c r="U346" i="3" s="1"/>
  <c r="Q346" i="3"/>
  <c r="S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T348" i="3" s="1"/>
  <c r="I349" i="3" a="1"/>
  <c r="I349" i="3" s="1"/>
  <c r="J349" i="3"/>
  <c r="L347" i="3"/>
  <c r="P348" i="3" l="1"/>
  <c r="R348" i="3"/>
  <c r="T347" i="3"/>
  <c r="S347" i="3"/>
  <c r="P347" i="3"/>
  <c r="U347" i="3" s="1"/>
  <c r="Q347" i="3"/>
  <c r="R347" i="3"/>
  <c r="Q348" i="3"/>
  <c r="S348" i="3"/>
  <c r="U348" i="3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T350" i="3" s="1"/>
  <c r="L349" i="3"/>
  <c r="P350" i="3" l="1"/>
  <c r="S350" i="3"/>
  <c r="T349" i="3"/>
  <c r="Q349" i="3"/>
  <c r="P349" i="3"/>
  <c r="U349" i="3" s="1"/>
  <c r="R349" i="3"/>
  <c r="S349" i="3"/>
  <c r="R350" i="3"/>
  <c r="Q350" i="3"/>
  <c r="U350" i="3"/>
  <c r="G352" i="3" a="1"/>
  <c r="G352" i="3" s="1"/>
  <c r="I352" i="3" a="1"/>
  <c r="I352" i="3" s="1"/>
  <c r="H352" i="3" a="1"/>
  <c r="H352" i="3" s="1"/>
  <c r="M350" i="3"/>
  <c r="M349" i="3"/>
  <c r="L351" i="3"/>
  <c r="T351" i="3" s="1"/>
  <c r="J352" i="3"/>
  <c r="Q351" i="3" l="1"/>
  <c r="R351" i="3"/>
  <c r="S351" i="3"/>
  <c r="P351" i="3"/>
  <c r="U351" i="3" s="1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P352" i="3"/>
  <c r="U352" i="3" s="1"/>
  <c r="Q352" i="3"/>
  <c r="S352" i="3"/>
  <c r="R352" i="3"/>
  <c r="I355" i="3" a="1"/>
  <c r="I355" i="3" s="1"/>
  <c r="G355" i="3" a="1"/>
  <c r="G355" i="3" s="1"/>
  <c r="J355" i="3"/>
  <c r="H355" i="3" a="1"/>
  <c r="H355" i="3" s="1"/>
  <c r="M352" i="3"/>
  <c r="L353" i="3"/>
  <c r="T353" i="3" l="1"/>
  <c r="S353" i="3"/>
  <c r="P353" i="3"/>
  <c r="U353" i="3" s="1"/>
  <c r="R353" i="3"/>
  <c r="Q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R354" i="3"/>
  <c r="S354" i="3"/>
  <c r="P354" i="3"/>
  <c r="U354" i="3" s="1"/>
  <c r="G357" i="3" a="1"/>
  <c r="G357" i="3" s="1"/>
  <c r="I357" i="3" a="1"/>
  <c r="I357" i="3" s="1"/>
  <c r="H357" i="3" a="1"/>
  <c r="H357" i="3" s="1"/>
  <c r="J357" i="3"/>
  <c r="M354" i="3"/>
  <c r="L355" i="3"/>
  <c r="T355" i="3" l="1"/>
  <c r="S355" i="3"/>
  <c r="Q355" i="3"/>
  <c r="P355" i="3"/>
  <c r="U355" i="3" s="1"/>
  <c r="R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Q356" i="3"/>
  <c r="S356" i="3"/>
  <c r="P356" i="3"/>
  <c r="U356" i="3" s="1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R357" i="3"/>
  <c r="S357" i="3"/>
  <c r="Q357" i="3"/>
  <c r="P357" i="3"/>
  <c r="U357" i="3" s="1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Q359" i="3" l="1"/>
  <c r="P359" i="3"/>
  <c r="U359" i="3" s="1"/>
  <c r="T358" i="3"/>
  <c r="Q358" i="3"/>
  <c r="R358" i="3"/>
  <c r="S358" i="3"/>
  <c r="P358" i="3"/>
  <c r="U358" i="3" s="1"/>
  <c r="S359" i="3"/>
  <c r="R359" i="3"/>
  <c r="J361" i="3"/>
  <c r="G361" i="3" a="1"/>
  <c r="G361" i="3" s="1"/>
  <c r="H361" i="3" a="1"/>
  <c r="H361" i="3" s="1"/>
  <c r="M359" i="3"/>
  <c r="I361" i="3" a="1"/>
  <c r="I361" i="3" s="1"/>
  <c r="L360" i="3"/>
  <c r="T360" i="3" s="1"/>
  <c r="M358" i="3"/>
  <c r="P360" i="3" l="1"/>
  <c r="U360" i="3" s="1"/>
  <c r="S360" i="3"/>
  <c r="Q360" i="3"/>
  <c r="R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Q361" i="3"/>
  <c r="P361" i="3"/>
  <c r="U361" i="3" s="1"/>
  <c r="R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R362" i="3"/>
  <c r="S362" i="3"/>
  <c r="Q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Q363" i="3"/>
  <c r="R363" i="3"/>
  <c r="S363" i="3"/>
  <c r="P363" i="3"/>
  <c r="U363" i="3" s="1"/>
  <c r="I366" i="3" a="1"/>
  <c r="I366" i="3" s="1"/>
  <c r="H366" i="3" a="1"/>
  <c r="H366" i="3" s="1"/>
  <c r="G366" i="3" a="1"/>
  <c r="G366" i="3" s="1"/>
  <c r="M363" i="3"/>
  <c r="L364" i="3"/>
  <c r="J366" i="3"/>
  <c r="T364" i="3" l="1"/>
  <c r="S364" i="3"/>
  <c r="Q364" i="3"/>
  <c r="P364" i="3"/>
  <c r="U364" i="3" s="1"/>
  <c r="R364" i="3"/>
  <c r="L366" i="3"/>
  <c r="T366" i="3" s="1"/>
  <c r="J367" i="3"/>
  <c r="G367" i="3" a="1"/>
  <c r="G367" i="3" s="1"/>
  <c r="H367" i="3" a="1"/>
  <c r="H367" i="3" s="1"/>
  <c r="L365" i="3"/>
  <c r="I367" i="3" a="1"/>
  <c r="I367" i="3" s="1"/>
  <c r="M364" i="3"/>
  <c r="Q366" i="3" l="1"/>
  <c r="S366" i="3"/>
  <c r="T365" i="3"/>
  <c r="R365" i="3"/>
  <c r="P365" i="3"/>
  <c r="U365" i="3" s="1"/>
  <c r="Q365" i="3"/>
  <c r="S365" i="3"/>
  <c r="R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R368" i="3"/>
  <c r="T367" i="3"/>
  <c r="P367" i="3"/>
  <c r="U367" i="3" s="1"/>
  <c r="R367" i="3"/>
  <c r="S367" i="3"/>
  <c r="Q367" i="3"/>
  <c r="Q368" i="3"/>
  <c r="P368" i="3"/>
  <c r="U368" i="3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s="1"/>
  <c r="S370" i="3" l="1"/>
  <c r="Q370" i="3"/>
  <c r="P370" i="3"/>
  <c r="U370" i="3" s="1"/>
  <c r="T369" i="3"/>
  <c r="P369" i="3"/>
  <c r="U369" i="3" s="1"/>
  <c r="Q369" i="3"/>
  <c r="R369" i="3"/>
  <c r="S369" i="3"/>
  <c r="R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S371" i="3"/>
  <c r="Q371" i="3"/>
  <c r="R371" i="3"/>
  <c r="P371" i="3"/>
  <c r="U371" i="3" s="1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S372" i="3"/>
  <c r="R372" i="3"/>
  <c r="P372" i="3"/>
  <c r="U372" i="3" s="1"/>
  <c r="Q372" i="3"/>
  <c r="R373" i="3"/>
  <c r="P373" i="3"/>
  <c r="U373" i="3" s="1"/>
  <c r="Q373" i="3"/>
  <c r="S373" i="3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P374" i="3"/>
  <c r="U374" i="3" s="1"/>
  <c r="S374" i="3"/>
  <c r="Q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Q375" i="3"/>
  <c r="R375" i="3"/>
  <c r="S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R376" i="3"/>
  <c r="Q376" i="3"/>
  <c r="S376" i="3"/>
  <c r="P376" i="3"/>
  <c r="U376" i="3" s="1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S378" i="3"/>
  <c r="Q378" i="3"/>
  <c r="R378" i="3"/>
  <c r="P378" i="3"/>
  <c r="U378" i="3" s="1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Q379" i="3"/>
  <c r="P379" i="3"/>
  <c r="U379" i="3" s="1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Q380" i="3"/>
  <c r="P380" i="3"/>
  <c r="U380" i="3" s="1"/>
  <c r="S380" i="3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S382" i="3" l="1"/>
  <c r="Q382" i="3"/>
  <c r="T381" i="3"/>
  <c r="S381" i="3"/>
  <c r="R381" i="3"/>
  <c r="P381" i="3"/>
  <c r="U381" i="3" s="1"/>
  <c r="Q381" i="3"/>
  <c r="P382" i="3"/>
  <c r="U382" i="3" s="1"/>
  <c r="R382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P383" i="3"/>
  <c r="U383" i="3" s="1"/>
  <c r="Q383" i="3"/>
  <c r="I386" i="3" a="1"/>
  <c r="I386" i="3" s="1"/>
  <c r="H386" i="3" a="1"/>
  <c r="H386" i="3" s="1"/>
  <c r="J386" i="3"/>
  <c r="G386" i="3" a="1"/>
  <c r="G386" i="3" s="1"/>
  <c r="M383" i="3"/>
  <c r="L384" i="3"/>
  <c r="T384" i="3" l="1"/>
  <c r="S384" i="3"/>
  <c r="P384" i="3"/>
  <c r="U384" i="3" s="1"/>
  <c r="Q384" i="3"/>
  <c r="R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R385" i="3"/>
  <c r="S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P386" i="3"/>
  <c r="U386" i="3" s="1"/>
  <c r="S386" i="3"/>
  <c r="Q386" i="3"/>
  <c r="R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R387" i="3"/>
  <c r="P387" i="3"/>
  <c r="U387" i="3" s="1"/>
  <c r="Q387" i="3"/>
  <c r="S387" i="3"/>
  <c r="G390" i="3" a="1"/>
  <c r="G390" i="3" s="1"/>
  <c r="M387" i="3"/>
  <c r="L388" i="3"/>
  <c r="J390" i="3"/>
  <c r="I390" i="3" a="1"/>
  <c r="I390" i="3" s="1"/>
  <c r="H390" i="3" a="1"/>
  <c r="H390" i="3" s="1"/>
  <c r="T388" i="3" l="1"/>
  <c r="R388" i="3"/>
  <c r="S388" i="3"/>
  <c r="Q388" i="3"/>
  <c r="P388" i="3"/>
  <c r="U388" i="3" s="1"/>
  <c r="G391" i="3" a="1"/>
  <c r="G391" i="3" s="1"/>
  <c r="H391" i="3" a="1"/>
  <c r="H391" i="3" s="1"/>
  <c r="J391" i="3"/>
  <c r="I391" i="3" a="1"/>
  <c r="I391" i="3" s="1"/>
  <c r="L390" i="3"/>
  <c r="T390" i="3" s="1"/>
  <c r="M388" i="3"/>
  <c r="L389" i="3"/>
  <c r="S390" i="3" l="1"/>
  <c r="Q390" i="3"/>
  <c r="T389" i="3"/>
  <c r="R389" i="3"/>
  <c r="S389" i="3"/>
  <c r="P389" i="3"/>
  <c r="U389" i="3" s="1"/>
  <c r="Q389" i="3"/>
  <c r="P390" i="3"/>
  <c r="U390" i="3" s="1"/>
  <c r="R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P392" i="3" l="1"/>
  <c r="U392" i="3" s="1"/>
  <c r="R392" i="3"/>
  <c r="Q392" i="3"/>
  <c r="T391" i="3"/>
  <c r="R391" i="3"/>
  <c r="S391" i="3"/>
  <c r="Q391" i="3"/>
  <c r="P391" i="3"/>
  <c r="U391" i="3" s="1"/>
  <c r="S392" i="3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R393" i="3"/>
  <c r="S393" i="3"/>
  <c r="P393" i="3"/>
  <c r="U393" i="3" s="1"/>
  <c r="Q393" i="3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T394" i="3"/>
  <c r="P394" i="3"/>
  <c r="U394" i="3" s="1"/>
  <c r="S394" i="3"/>
  <c r="R394" i="3"/>
  <c r="Q394" i="3"/>
  <c r="P395" i="3"/>
  <c r="U395" i="3" s="1"/>
  <c r="R395" i="3"/>
  <c r="Q395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R396" i="3"/>
  <c r="Q396" i="3"/>
  <c r="P396" i="3"/>
  <c r="U396" i="3" s="1"/>
  <c r="H399" i="3" a="1"/>
  <c r="H399" i="3" s="1"/>
  <c r="G399" i="3" a="1"/>
  <c r="G399" i="3" s="1"/>
  <c r="I399" i="3" a="1"/>
  <c r="I399" i="3" s="1"/>
  <c r="M396" i="3"/>
  <c r="J399" i="3"/>
  <c r="L397" i="3"/>
  <c r="T397" i="3" l="1"/>
  <c r="Q397" i="3"/>
  <c r="P397" i="3"/>
  <c r="U397" i="3" s="1"/>
  <c r="S397" i="3"/>
  <c r="R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S398" i="3"/>
  <c r="Q398" i="3"/>
  <c r="R398" i="3"/>
  <c r="P398" i="3"/>
  <c r="U398" i="3" s="1"/>
  <c r="J401" i="3"/>
  <c r="I401" i="3" a="1"/>
  <c r="I401" i="3" s="1"/>
  <c r="H401" i="3" a="1"/>
  <c r="H401" i="3" s="1"/>
  <c r="G401" i="3" a="1"/>
  <c r="G401" i="3" s="1"/>
  <c r="M398" i="3"/>
  <c r="L399" i="3"/>
  <c r="T399" i="3" l="1"/>
  <c r="P399" i="3"/>
  <c r="S399" i="3"/>
  <c r="R399" i="3"/>
  <c r="Q399" i="3"/>
  <c r="U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R401" i="3" l="1"/>
  <c r="Q401" i="3"/>
  <c r="S401" i="3"/>
  <c r="T400" i="3"/>
  <c r="P400" i="3"/>
  <c r="U400" i="3" s="1"/>
  <c r="Q400" i="3"/>
  <c r="R400" i="3"/>
  <c r="S400" i="3"/>
  <c r="P401" i="3"/>
  <c r="U401" i="3" s="1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Q403" i="3"/>
  <c r="S403" i="3"/>
  <c r="T402" i="3"/>
  <c r="R402" i="3"/>
  <c r="Q402" i="3"/>
  <c r="S402" i="3"/>
  <c r="P402" i="3"/>
  <c r="U402" i="3" s="1"/>
  <c r="R403" i="3"/>
  <c r="U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Q404" i="3"/>
  <c r="P404" i="3"/>
  <c r="U404" i="3" s="1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P406" i="3" l="1"/>
  <c r="S406" i="3"/>
  <c r="Q406" i="3"/>
  <c r="T405" i="3"/>
  <c r="S405" i="3"/>
  <c r="P405" i="3"/>
  <c r="U405" i="3" s="1"/>
  <c r="R405" i="3"/>
  <c r="Q405" i="3"/>
  <c r="R406" i="3"/>
  <c r="U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R408" i="3" l="1"/>
  <c r="Q408" i="3"/>
  <c r="S408" i="3"/>
  <c r="T407" i="3"/>
  <c r="R407" i="3"/>
  <c r="S407" i="3"/>
  <c r="P407" i="3"/>
  <c r="U407" i="3" s="1"/>
  <c r="Q407" i="3"/>
  <c r="P408" i="3"/>
  <c r="U408" i="3" s="1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R409" i="3"/>
  <c r="P409" i="3"/>
  <c r="U409" i="3" s="1"/>
  <c r="S409" i="3"/>
  <c r="Q409" i="3"/>
  <c r="H412" i="3" a="1"/>
  <c r="H412" i="3" s="1"/>
  <c r="G412" i="3" a="1"/>
  <c r="G412" i="3" s="1"/>
  <c r="I412" i="3" a="1"/>
  <c r="I412" i="3" s="1"/>
  <c r="J412" i="3"/>
  <c r="M409" i="3"/>
  <c r="L410" i="3"/>
  <c r="T410" i="3" l="1"/>
  <c r="Q410" i="3"/>
  <c r="P410" i="3"/>
  <c r="U410" i="3" s="1"/>
  <c r="S410" i="3"/>
  <c r="R410" i="3"/>
  <c r="H413" i="3" a="1"/>
  <c r="H413" i="3" s="1"/>
  <c r="G413" i="3" a="1"/>
  <c r="G413" i="3" s="1"/>
  <c r="I413" i="3" a="1"/>
  <c r="I413" i="3" s="1"/>
  <c r="J413" i="3"/>
  <c r="M410" i="3"/>
  <c r="L411" i="3"/>
  <c r="T411" i="3" l="1"/>
  <c r="P411" i="3"/>
  <c r="U411" i="3" s="1"/>
  <c r="S411" i="3"/>
  <c r="R411" i="3"/>
  <c r="Q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Q412" i="3"/>
  <c r="S412" i="3"/>
  <c r="P412" i="3"/>
  <c r="U412" i="3" s="1"/>
  <c r="R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R413" i="3"/>
  <c r="S413" i="3"/>
  <c r="Q413" i="3"/>
  <c r="P413" i="3"/>
  <c r="U413" i="3" s="1"/>
  <c r="J416" i="3"/>
  <c r="I416" i="3" a="1"/>
  <c r="I416" i="3" s="1"/>
  <c r="H416" i="3" a="1"/>
  <c r="H416" i="3" s="1"/>
  <c r="G416" i="3" a="1"/>
  <c r="G416" i="3" s="1"/>
  <c r="L414" i="3"/>
  <c r="M413" i="3"/>
  <c r="T414" i="3" l="1"/>
  <c r="P414" i="3"/>
  <c r="U414" i="3" s="1"/>
  <c r="S414" i="3"/>
  <c r="R414" i="3"/>
  <c r="Q414" i="3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S415" i="3"/>
  <c r="R415" i="3"/>
  <c r="Q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P416" i="3"/>
  <c r="U416" i="3" s="1"/>
  <c r="S416" i="3"/>
  <c r="Q416" i="3"/>
  <c r="R416" i="3"/>
  <c r="G419" i="3" a="1"/>
  <c r="G419" i="3" s="1"/>
  <c r="I419" i="3" a="1"/>
  <c r="I419" i="3" s="1"/>
  <c r="J419" i="3"/>
  <c r="H419" i="3" a="1"/>
  <c r="H419" i="3" s="1"/>
  <c r="M416" i="3"/>
  <c r="L417" i="3"/>
  <c r="T417" i="3" l="1"/>
  <c r="S417" i="3"/>
  <c r="P417" i="3"/>
  <c r="U417" i="3" s="1"/>
  <c r="R417" i="3"/>
  <c r="Q417" i="3"/>
  <c r="J420" i="3"/>
  <c r="G420" i="3" a="1"/>
  <c r="G420" i="3" s="1"/>
  <c r="L418" i="3"/>
  <c r="M417" i="3"/>
  <c r="I420" i="3" a="1"/>
  <c r="I420" i="3" s="1"/>
  <c r="H420" i="3" a="1"/>
  <c r="H420" i="3" s="1"/>
  <c r="L419" i="3"/>
  <c r="T419" i="3" s="1"/>
  <c r="S419" i="3" l="1"/>
  <c r="Q419" i="3"/>
  <c r="T418" i="3"/>
  <c r="S418" i="3"/>
  <c r="Q418" i="3"/>
  <c r="R418" i="3"/>
  <c r="P418" i="3"/>
  <c r="U418" i="3" s="1"/>
  <c r="R419" i="3"/>
  <c r="P419" i="3"/>
  <c r="U419" i="3" s="1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Q420" i="3"/>
  <c r="S420" i="3"/>
  <c r="P420" i="3"/>
  <c r="U420" i="3" s="1"/>
  <c r="R420" i="3"/>
  <c r="G423" i="3" a="1"/>
  <c r="G423" i="3" s="1"/>
  <c r="H423" i="3" a="1"/>
  <c r="H423" i="3" s="1"/>
  <c r="I423" i="3" a="1"/>
  <c r="I423" i="3" s="1"/>
  <c r="J423" i="3"/>
  <c r="L421" i="3"/>
  <c r="L422" i="3"/>
  <c r="T422" i="3" s="1"/>
  <c r="M420" i="3"/>
  <c r="T421" i="3" l="1"/>
  <c r="Q421" i="3"/>
  <c r="P421" i="3"/>
  <c r="U421" i="3" s="1"/>
  <c r="S421" i="3"/>
  <c r="R421" i="3"/>
  <c r="Q422" i="3"/>
  <c r="S422" i="3"/>
  <c r="P422" i="3"/>
  <c r="U422" i="3" s="1"/>
  <c r="R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R424" i="3" l="1"/>
  <c r="S424" i="3"/>
  <c r="T423" i="3"/>
  <c r="S423" i="3"/>
  <c r="P423" i="3"/>
  <c r="U423" i="3" s="1"/>
  <c r="Q423" i="3"/>
  <c r="R423" i="3"/>
  <c r="P424" i="3"/>
  <c r="U424" i="3" s="1"/>
  <c r="Q424" i="3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S425" i="3"/>
  <c r="R425" i="3"/>
  <c r="P425" i="3"/>
  <c r="U425" i="3" s="1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R426" i="3"/>
  <c r="S426" i="3"/>
  <c r="Q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P427" i="3"/>
  <c r="U427" i="3" s="1"/>
  <c r="R427" i="3"/>
  <c r="Q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P428" i="3"/>
  <c r="U428" i="3" s="1"/>
  <c r="R428" i="3"/>
  <c r="Q428" i="3"/>
  <c r="S428" i="3"/>
  <c r="I431" i="3" a="1"/>
  <c r="I431" i="3" s="1"/>
  <c r="H431" i="3" a="1"/>
  <c r="H431" i="3" s="1"/>
  <c r="G431" i="3" a="1"/>
  <c r="G431" i="3" s="1"/>
  <c r="J431" i="3"/>
  <c r="M428" i="3"/>
  <c r="L429" i="3"/>
  <c r="T429" i="3" l="1"/>
  <c r="P429" i="3"/>
  <c r="U429" i="3" s="1"/>
  <c r="Q429" i="3"/>
  <c r="S429" i="3"/>
  <c r="R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P431" i="3" l="1"/>
  <c r="Q431" i="3"/>
  <c r="T430" i="3"/>
  <c r="P430" i="3"/>
  <c r="U430" i="3" s="1"/>
  <c r="Q430" i="3"/>
  <c r="S430" i="3"/>
  <c r="R430" i="3"/>
  <c r="R431" i="3"/>
  <c r="S431" i="3"/>
  <c r="U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R432" i="3" l="1"/>
  <c r="P432" i="3"/>
  <c r="U432" i="3" s="1"/>
  <c r="S432" i="3"/>
  <c r="Q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S433" i="3"/>
  <c r="R433" i="3"/>
  <c r="P433" i="3"/>
  <c r="U433" i="3" s="1"/>
  <c r="H435" i="3" a="1"/>
  <c r="H435" i="3" s="1"/>
  <c r="G435" i="3" a="1"/>
  <c r="G435" i="3" s="1"/>
  <c r="I435" i="3" a="1"/>
  <c r="I435" i="3" s="1"/>
  <c r="J435" i="3"/>
  <c r="M433" i="3"/>
  <c r="L434" i="3"/>
  <c r="T434" i="3" s="1"/>
  <c r="S434" i="3" l="1"/>
  <c r="Q434" i="3"/>
  <c r="P434" i="3"/>
  <c r="U434" i="3" s="1"/>
  <c r="R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S435" i="3"/>
  <c r="R435" i="3"/>
  <c r="Q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P436" i="3"/>
  <c r="U436" i="3" s="1"/>
  <c r="S436" i="3"/>
  <c r="R436" i="3"/>
  <c r="Q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R437" i="3"/>
  <c r="S437" i="3"/>
  <c r="Q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P440" i="3" l="1"/>
  <c r="S440" i="3"/>
  <c r="T439" i="3"/>
  <c r="R439" i="3"/>
  <c r="S439" i="3"/>
  <c r="P439" i="3"/>
  <c r="U439" i="3" s="1"/>
  <c r="Q439" i="3"/>
  <c r="R441" i="3"/>
  <c r="P441" i="3"/>
  <c r="Q440" i="3"/>
  <c r="R440" i="3"/>
  <c r="U440" i="3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Q441" i="3" l="1"/>
  <c r="S441" i="3"/>
  <c r="U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P442" i="3"/>
  <c r="U442" i="3" s="1"/>
  <c r="R442" i="3"/>
  <c r="Q442" i="3"/>
  <c r="S442" i="3"/>
  <c r="I445" i="3" a="1"/>
  <c r="I445" i="3" s="1"/>
  <c r="H445" i="3" a="1"/>
  <c r="H445" i="3" s="1"/>
  <c r="G445" i="3" a="1"/>
  <c r="G445" i="3" s="1"/>
  <c r="M442" i="3"/>
  <c r="J445" i="3"/>
  <c r="L443" i="3"/>
  <c r="T443" i="3" l="1"/>
  <c r="Q443" i="3"/>
  <c r="R443" i="3"/>
  <c r="S443" i="3"/>
  <c r="P443" i="3"/>
  <c r="U443" i="3" s="1"/>
  <c r="L445" i="3"/>
  <c r="T445" i="3" s="1"/>
  <c r="M443" i="3"/>
  <c r="L444" i="3"/>
  <c r="R445" i="3" l="1"/>
  <c r="Q445" i="3"/>
  <c r="S445" i="3"/>
  <c r="T444" i="3"/>
  <c r="R444" i="3"/>
  <c r="Q444" i="3"/>
  <c r="S444" i="3"/>
  <c r="P444" i="3"/>
  <c r="U444" i="3" s="1"/>
  <c r="P445" i="3"/>
  <c r="U445" i="3" s="1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<sst xmlns="http://schemas.openxmlformats.org/spreadsheetml/2006/main" count="159" uniqueCount="94">
  <si>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</si>
  <si>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</si>
  <si>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</si>
  <si>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</si>
  <si>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</si>
  <si>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</si>
  <si>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</si>
  <si>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</si>
  <si>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</si>
  <si>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</si>
  <si>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</si>
  <si>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</si>
  <si>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</si>
  <si>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</si>
  <si>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</si>
  <si>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</si>
  <si>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</si>
  <si>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</si>
  <si>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</si>
  <si>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</si>
  <si>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</si>
  <si>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</si>
  <si>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</si>
  <si>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</si>
  <si>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</si>
  <si>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</si>
  <si>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</si>
  <si>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</si>
  <si>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</si>
  <si>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</si>
  <si>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</si>
  <si>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</si>
  <si>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</si>
  <si>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</si>
  <si>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</si>
  <si>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</si>
  <si>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</si>
  <si>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</si>
  <si>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</si>
  <si>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</si>
  <si>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</si>
  <si>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</si>
  <si>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</si>
  <si>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</si>
  <si>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</si>
  <si>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</si>
  <si>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</si>
  <si>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</si>
  <si>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I dette modul kan du se det aktuelle indeks og prognosen for det kommende år.</t>
  </si>
  <si>
    <t>I dette modul kan du se det bagvedliggende omkostningsindeks samt de reelle vægte.</t>
  </si>
  <si>
    <t>Løn (ILON12)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</si>
  <si>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</si>
  <si>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</si>
  <si>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</si>
  <si>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</si>
  <si>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</si>
  <si>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</si>
  <si>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</si>
  <si>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</si>
  <si>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</si>
  <si>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</si>
  <si>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</si>
  <si>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DST: PRIS1121.87 I ALT</t>
  </si>
  <si>
    <t>DST: PRIS01</t>
  </si>
  <si>
    <t>DST: PRIS01: 07.2.2.1 Diesel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</si>
  <si>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</si>
  <si>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</si>
  <si>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</si>
  <si>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</si>
  <si>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• Dieselindeks</t>
  </si>
  <si>
    <t>• RME-indeks</t>
  </si>
  <si>
    <t>• HVO-indeks</t>
  </si>
  <si>
    <t>HVO-indeks</t>
  </si>
  <si>
    <t>Kurs</t>
  </si>
  <si>
    <t>SEK/DKK til HVO beregning</t>
  </si>
  <si>
    <t>Løn (DALON)</t>
  </si>
  <si>
    <t>DI: Lønindeks for DA-området</t>
  </si>
  <si>
    <t>Lønindeks overgår til at følge udviklingen i DALON fremfor SBLON1.</t>
  </si>
  <si>
    <t>Denne model laver en prognose for de omkostningsindeks, der bruges i forbindelse med kontraktregulering af bustrafik hos Trafikselskaberne i Danmark. Lønudviklingen i denne model følger udviklingen i DALON.</t>
  </si>
  <si>
    <t>Lønudviklingen i denne model følger ILON12 frem til og med maj 2023. Efterfølgende er lønudviklingen baseret på udviklingen i DALON.</t>
  </si>
  <si>
    <t>• Elspot-indeks</t>
  </si>
  <si>
    <t>Lønindeks (DALON)</t>
  </si>
  <si>
    <t>Nyt DALON-omkostningsindeks introduceres for diesel, HVO og RME. Lønindekset følger ILON12 frem til og med maj 2023 og</t>
  </si>
  <si>
    <t xml:space="preserve">DALON (DA's lønindeks, beregnet af DI på baggrund af DA's KonjunkturStatistik) fra juni 2023 og frem. </t>
  </si>
  <si>
    <t>Løn (DALON, Jun 2023)</t>
  </si>
  <si>
    <t>• Gasindeks</t>
  </si>
  <si>
    <t>Gas</t>
  </si>
  <si>
    <t>EEX: European Gas Spot Index</t>
  </si>
  <si>
    <t>Der er seks forskellige omkostningsindeks, der adskiller sig ved deres vægte og brændstoftype:</t>
  </si>
  <si>
    <t>• Elindeks</t>
  </si>
  <si>
    <t>El</t>
  </si>
  <si>
    <t>DST: PRIS04: 04.5.1 Elektricitet</t>
  </si>
  <si>
    <t>Elspot</t>
  </si>
  <si>
    <t>Nordpool: El Day-Ahead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</si>
</sst>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6" formatCode="0.0%"/>
    <numFmt numFmtId="167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8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40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5" fontId="8" fillId="0" borderId="0" xfId="2" applyNumberFormat="1" applyFont="1"/>
    <xf numFmtId="165" fontId="10" fillId="0" borderId="0" xfId="2" applyNumberFormat="1" applyFont="1"/>
    <xf numFmtId="165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5" fontId="8" fillId="0" borderId="4" xfId="2" applyNumberFormat="1" applyFont="1" applyBorder="1"/>
    <xf numFmtId="165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5" fontId="17" fillId="5" borderId="0" xfId="4" applyNumberFormat="1" applyFont="1" applyBorder="1">
      <protection locked="0"/>
    </xf>
    <xf numFmtId="166" fontId="16" fillId="2" borderId="7" xfId="5" applyNumberFormat="1" applyFont="1" applyBorder="1"/>
    <xf numFmtId="166" fontId="17" fillId="5" borderId="6" xfId="4" applyNumberFormat="1" applyFont="1" applyBorder="1">
      <protection locked="0"/>
    </xf>
    <xf numFmtId="166" fontId="8" fillId="2" borderId="9" xfId="0" applyNumberFormat="1" applyFont="1" applyBorder="1"/>
    <xf numFmtId="166" fontId="17" fillId="5" borderId="0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5" fontId="17" fillId="5" borderId="13" xfId="4" applyNumberFormat="1" applyFont="1" applyBorder="1">
      <protection locked="0"/>
    </xf>
    <xf numFmtId="166" fontId="17" fillId="5" borderId="14" xfId="4" applyNumberFormat="1" applyFont="1" applyBorder="1">
      <protection locked="0"/>
    </xf>
    <xf numFmtId="165" fontId="8" fillId="2" borderId="0" xfId="0" applyNumberFormat="1" applyFont="1" applyBorder="1"/>
    <xf numFmtId="165" fontId="16" fillId="2" borderId="8" xfId="5" applyNumberFormat="1" applyFont="1" applyBorder="1"/>
    <xf numFmtId="165" fontId="8" fillId="2" borderId="8" xfId="0" applyNumberFormat="1" applyFont="1" applyBorder="1"/>
    <xf numFmtId="165" fontId="16" fillId="2" borderId="0" xfId="5" applyNumberFormat="1" applyFont="1" applyBorder="1"/>
    <xf numFmtId="166" fontId="8" fillId="2" borderId="0" xfId="0" applyNumberFormat="1" applyFont="1" applyBorder="1"/>
    <xf numFmtId="166" fontId="8" fillId="2" borderId="15" xfId="0" applyNumberFormat="1" applyFont="1" applyBorder="1"/>
    <xf numFmtId="165" fontId="8" fillId="2" borderId="5" xfId="0" applyNumberFormat="1" applyFont="1" applyBorder="1"/>
    <xf numFmtId="165" fontId="16" fillId="2" borderId="10" xfId="5" applyNumberFormat="1" applyFont="1" applyBorder="1"/>
    <xf numFmtId="165" fontId="8" fillId="2" borderId="10" xfId="0" applyNumberFormat="1" applyFont="1" applyBorder="1"/>
    <xf numFmtId="165" fontId="16" fillId="2" borderId="5" xfId="5" applyNumberFormat="1" applyFont="1" applyBorder="1"/>
    <xf numFmtId="166" fontId="8" fillId="2" borderId="11" xfId="0" applyNumberFormat="1" applyFont="1" applyBorder="1"/>
    <xf numFmtId="166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5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5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5" fontId="0" fillId="2" borderId="0" xfId="0" applyNumberFormat="1" applyBorder="1"/>
    <xf numFmtId="165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7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7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3" fontId="8" fillId="4" borderId="0" xfId="2" applyNumberFormat="1" applyFont="1" applyFill="1"/>
    <xf numFmtId="164" fontId="10" fillId="4" borderId="0" xfId="7" applyFont="1" applyFill="1"/>
    <xf numFmtId="165" fontId="8" fillId="0" borderId="8" xfId="0" applyNumberFormat="1" applyFont="1" applyFill="1" applyBorder="1"/>
    <xf numFmtId="166" fontId="8" fillId="0" borderId="0" xfId="0" applyNumberFormat="1" applyFont="1" applyFill="1" applyBorder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8">
    <cellStyle name="Background" xfId="2" xr:uid="{0BF9059A-E4BC-4AB1-82FE-6D14BE5F5656}"/>
    <cellStyle name="InputCell" xfId="4" xr:uid="{1FDE3EBE-8B25-449B-B5FC-2AA9D8D7903E}"/>
    <cellStyle name="Komma" xfId="7" builtinId="3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200638</xdr:colOff>
      <xdr:row>1</xdr:row>
      <xdr:rowOff>47757</xdr:rowOff>
    </xdr:from>
    <xdr:to>
      <xdr:col>7</xdr:col>
      <xdr:colOff>202768</xdr:colOff>
      <xdr:row>1</xdr:row>
      <xdr:rowOff>157783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708763" y="143007"/>
          <a:ext cx="2621505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253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123671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3671" y="1047750"/>
          <a:ext cx="1277774" cy="1391659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zoomScale="60" zoomScaleNormal="100" workbookViewId="0">
      <selection activeCell="H25" sqref="H2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3.332031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8" t="s">
        <v>0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</row>
    <row r="3" spans="1:19" ht="14.25" customHeight="1">
      <c r="A3" s="2"/>
      <c r="B3" s="2"/>
      <c r="C3" s="3"/>
      <c r="D3" s="3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</row>
    <row r="4" spans="1:19" ht="35.1" customHeight="1">
      <c r="A4" s="2"/>
      <c r="B4" s="2"/>
      <c r="C4" s="3"/>
      <c r="D4" s="3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48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9" t="s">
        <v>7</v>
      </c>
      <c r="G11" s="139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HVO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20" t="s">
        <v>84</v>
      </c>
      <c r="H19" s="20" t="s">
        <v>10</v>
      </c>
      <c r="I19" s="20" t="s">
        <v>11</v>
      </c>
      <c r="J19" s="20" t="s">
        <v>12</v>
      </c>
      <c r="K19" s="20" t="s">
        <v>31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44896</v>
      </c>
      <c r="G20" s="24">
        <v>148.68671999999998</v>
      </c>
      <c r="H20" s="24">
        <v>154.36472945891785</v>
      </c>
      <c r="I20" s="24">
        <v>122.2616211357257</v>
      </c>
      <c r="J20" s="24">
        <v>3.06</v>
      </c>
      <c r="K20" s="24">
        <v>529.39824045174726</v>
      </c>
      <c r="L20" s="25">
        <v>171.0441241827462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44927</v>
      </c>
      <c r="G21" s="24">
        <v>149.69681999999997</v>
      </c>
      <c r="H21" s="24">
        <v>153.05210420841684</v>
      </c>
      <c r="I21" s="24">
        <v>122.56575452163548</v>
      </c>
      <c r="J21" s="24">
        <v>2.86</v>
      </c>
      <c r="K21" s="24">
        <v>497.98242201286706</v>
      </c>
      <c r="L21" s="25">
        <v>167.54791150243406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44958</v>
      </c>
      <c r="G22" s="24">
        <v>149.69681999999997</v>
      </c>
      <c r="H22" s="24">
        <v>152.13326653306615</v>
      </c>
      <c r="I22" s="24">
        <v>122.66713231693873</v>
      </c>
      <c r="J22" s="24">
        <v>3.33</v>
      </c>
      <c r="K22" s="24">
        <v>457.74608399865093</v>
      </c>
      <c r="L22" s="25">
        <v>163.29482029489157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44986</v>
      </c>
      <c r="G23" s="24">
        <v>149.69681999999997</v>
      </c>
      <c r="H23" s="24">
        <v>152.78957915831666</v>
      </c>
      <c r="I23" s="24">
        <v>124.39055483709407</v>
      </c>
      <c r="J23" s="24">
        <v>3.26</v>
      </c>
      <c r="K23" s="24">
        <v>471.41518553582063</v>
      </c>
      <c r="L23" s="25">
        <v>165.03924335743383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45017</v>
      </c>
      <c r="G24" s="24">
        <v>150.90894</v>
      </c>
      <c r="H24" s="24">
        <v>154.23346693386776</v>
      </c>
      <c r="I24" s="24">
        <v>123.98504365588104</v>
      </c>
      <c r="J24" s="24">
        <v>3.58</v>
      </c>
      <c r="K24" s="24">
        <v>440.51021240017332</v>
      </c>
      <c r="L24" s="25">
        <v>162.49469871276281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45047</v>
      </c>
      <c r="G25" s="24">
        <v>150.90894</v>
      </c>
      <c r="H25" s="24">
        <v>153.97094188376755</v>
      </c>
      <c r="I25" s="24">
        <v>124.59331042770059</v>
      </c>
      <c r="J25" s="24">
        <v>3.32</v>
      </c>
      <c r="K25" s="24">
        <v>449.12168409072592</v>
      </c>
      <c r="L25" s="25">
        <v>163.23102533608576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45078</v>
      </c>
      <c r="G26" s="24">
        <v>150.90894</v>
      </c>
      <c r="H26" s="24">
        <v>154.36472945891785</v>
      </c>
      <c r="I26" s="24">
        <v>124.69468822300384</v>
      </c>
      <c r="J26" s="24">
        <v>3.35</v>
      </c>
      <c r="K26" s="24">
        <v>437.18048745998027</v>
      </c>
      <c r="L26" s="25">
        <v>161.8838619876328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45108</v>
      </c>
      <c r="G27" s="24">
        <v>151.51257576</v>
      </c>
      <c r="H27" s="24">
        <v>152.26452905811624</v>
      </c>
      <c r="I27" s="24">
        <v>124.39055483709407</v>
      </c>
      <c r="J27" s="24">
        <v>3.45</v>
      </c>
      <c r="K27" s="24">
        <v>410.98711278725386</v>
      </c>
      <c r="L27" s="25">
        <v>159.05123175516565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45139</v>
      </c>
      <c r="G28" s="24">
        <v>151.51257576</v>
      </c>
      <c r="H28" s="24">
        <v>152.78957915831666</v>
      </c>
      <c r="I28" s="24">
        <v>124.99882160891359</v>
      </c>
      <c r="J28" s="24">
        <v>3.69</v>
      </c>
      <c r="K28" s="24">
        <v>430.04033031427906</v>
      </c>
      <c r="L28" s="25">
        <v>161.71410483639218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45170</v>
      </c>
      <c r="G29" s="24">
        <v>151.51257576</v>
      </c>
      <c r="H29" s="24">
        <v>155.54609218436875</v>
      </c>
      <c r="I29" s="24">
        <v>126.31673294785591</v>
      </c>
      <c r="J29" s="24">
        <v>3.67</v>
      </c>
      <c r="K29" s="24">
        <v>424.7062868394512</v>
      </c>
      <c r="L29" s="25">
        <v>161.36702423831164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45200</v>
      </c>
      <c r="G30" s="24">
        <v>154.98348138</v>
      </c>
      <c r="H30" s="24">
        <v>154.49599198396794</v>
      </c>
      <c r="I30" s="24">
        <v>126.01259956194615</v>
      </c>
      <c r="J30" s="24">
        <v>3.67</v>
      </c>
      <c r="K30" s="24">
        <v>452.81437220898084</v>
      </c>
      <c r="L30" s="25">
        <v>166.52992857865243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45231</v>
      </c>
      <c r="G31" s="24">
        <v>154.98348138</v>
      </c>
      <c r="H31" s="24">
        <v>154.10220440881764</v>
      </c>
      <c r="I31" s="24">
        <v>125.70846617603638</v>
      </c>
      <c r="J31" s="24">
        <v>3.81</v>
      </c>
      <c r="K31" s="24">
        <v>463.72264597558586</v>
      </c>
      <c r="L31" s="25">
        <v>167.94916839729783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45261</v>
      </c>
      <c r="G32" s="24">
        <v>154.98348138</v>
      </c>
      <c r="H32" s="24">
        <v>154.49599198396794</v>
      </c>
      <c r="I32" s="24">
        <v>125.60708838073313</v>
      </c>
      <c r="J32" s="24">
        <v>3.78</v>
      </c>
      <c r="K32" s="24">
        <v>461.36781983575446</v>
      </c>
      <c r="L32" s="25">
        <v>167.64897493282413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45292</v>
      </c>
      <c r="G33" s="24">
        <v>157.09620653999997</v>
      </c>
      <c r="H33" s="24">
        <v>153.97094188376755</v>
      </c>
      <c r="I33" s="24">
        <v>125.2015771995201</v>
      </c>
      <c r="J33" s="24">
        <v>3.51</v>
      </c>
      <c r="K33" s="24">
        <v>456.72931445557043</v>
      </c>
      <c r="L33" s="25">
        <v>167.85044763265168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45323</v>
      </c>
      <c r="G34" s="24">
        <v>157.09620653999997</v>
      </c>
      <c r="H34" s="24">
        <v>153.18336673346695</v>
      </c>
      <c r="I34" s="24">
        <v>124.99882160891359</v>
      </c>
      <c r="J34" s="24">
        <v>3.18</v>
      </c>
      <c r="K34" s="24">
        <v>433.02505256764056</v>
      </c>
      <c r="L34" s="25">
        <v>164.54007369406946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45352</v>
      </c>
      <c r="G35" s="24">
        <v>157.09620653999997</v>
      </c>
      <c r="H35" s="24">
        <v>154.62725450901803</v>
      </c>
      <c r="I35" s="24">
        <v>123.98504365588104</v>
      </c>
      <c r="J35" s="24">
        <v>3.23</v>
      </c>
      <c r="K35" s="24">
        <v>346.98148256159197</v>
      </c>
      <c r="L35" s="25">
        <v>154.36572917435257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45383</v>
      </c>
      <c r="G36" s="24">
        <v>158.30347806</v>
      </c>
      <c r="H36" s="24">
        <v>155.41482965931866</v>
      </c>
      <c r="I36" s="24">
        <v>124.28917704179081</v>
      </c>
      <c r="J36" s="24">
        <v>3.38</v>
      </c>
      <c r="K36" s="24">
        <v>356.00429398553581</v>
      </c>
      <c r="L36" s="25">
        <v>156.37829363655067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45413</v>
      </c>
      <c r="G37" s="24">
        <v>158.30347806</v>
      </c>
      <c r="H37" s="24">
        <v>155.41482965931866</v>
      </c>
      <c r="I37" s="24">
        <v>123.88366586057779</v>
      </c>
      <c r="J37" s="24">
        <v>3.39</v>
      </c>
      <c r="K37" s="24">
        <v>347.22945411158304</v>
      </c>
      <c r="L37" s="25">
        <v>155.30866245806629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45444</v>
      </c>
      <c r="G38" s="24">
        <v>158.30347806</v>
      </c>
      <c r="H38" s="24">
        <v>155.54609218436875</v>
      </c>
      <c r="I38" s="24">
        <v>124.39055483709407</v>
      </c>
      <c r="J38" s="24">
        <v>3.43</v>
      </c>
      <c r="K38" s="24">
        <v>344.995736175785</v>
      </c>
      <c r="L38" s="25">
        <v>155.14913239861923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45474</v>
      </c>
      <c r="G39" s="24">
        <v>159.05802276</v>
      </c>
      <c r="H39" s="24">
        <v>155.54609218436875</v>
      </c>
      <c r="I39" s="24">
        <v>124.89744381361034</v>
      </c>
      <c r="J39" s="24">
        <v>3.49</v>
      </c>
      <c r="K39" s="24">
        <v>326.26900479199838</v>
      </c>
      <c r="L39" s="25">
        <v>153.45908933820817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45505</v>
      </c>
      <c r="G40" s="24">
        <v>159.05802276</v>
      </c>
      <c r="H40" s="24">
        <v>155.54609218436875</v>
      </c>
      <c r="I40" s="24">
        <v>124.89744381361034</v>
      </c>
      <c r="J40" s="24">
        <v>3.4</v>
      </c>
      <c r="K40" s="24">
        <v>314.50516106150991</v>
      </c>
      <c r="L40" s="25">
        <v>151.94542420407549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45536</v>
      </c>
      <c r="G41" s="24">
        <v>159.05802276</v>
      </c>
      <c r="H41" s="24">
        <v>157.25250501002006</v>
      </c>
      <c r="I41" s="24">
        <v>125.10019940421685</v>
      </c>
      <c r="J41" s="24">
        <v>3.12</v>
      </c>
      <c r="K41" s="24">
        <v>329.35592946914937</v>
      </c>
      <c r="L41" s="25">
        <v>153.49815766247912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45566</v>
      </c>
      <c r="G42" s="24">
        <v>164.94347141999998</v>
      </c>
      <c r="H42" s="24">
        <v>156.59619238476955</v>
      </c>
      <c r="I42" s="24">
        <v>125.30295499482335</v>
      </c>
      <c r="J42" s="24">
        <v>3.05</v>
      </c>
      <c r="K42" s="24">
        <v>310.87338847930516</v>
      </c>
      <c r="L42" s="25">
        <v>154.43476806017034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45597</v>
      </c>
      <c r="G43" s="24">
        <v>164.94347141999998</v>
      </c>
      <c r="H43" s="24">
        <v>156.07114228456916</v>
      </c>
      <c r="I43" s="24">
        <v>125.2015771995201</v>
      </c>
      <c r="J43" s="24">
        <v>2.82</v>
      </c>
      <c r="K43" s="24">
        <v>297.13127726725315</v>
      </c>
      <c r="L43" s="25">
        <v>152.46373065700035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45627</v>
      </c>
      <c r="G44" s="24">
        <v>164.94347141999998</v>
      </c>
      <c r="H44" s="24">
        <v>156.98997995991985</v>
      </c>
      <c r="I44" s="24">
        <v>124.59331042770059</v>
      </c>
      <c r="J44" s="24">
        <v>2.9</v>
      </c>
      <c r="K44" s="24">
        <v>304.41953895906971</v>
      </c>
      <c r="L44" s="25">
        <v>153.439273225135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45658</v>
      </c>
      <c r="G45" s="24">
        <v>164.64165353999999</v>
      </c>
      <c r="H45" s="24">
        <v>156.46492985971946</v>
      </c>
      <c r="I45" s="24">
        <v>124.89744381361034</v>
      </c>
      <c r="J45" s="24">
        <v>2.67</v>
      </c>
      <c r="K45" s="24">
        <v>314.9767490681192</v>
      </c>
      <c r="L45" s="25">
        <v>154.23184796008886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45689</v>
      </c>
      <c r="G46" s="24">
        <v>164.64165353999999</v>
      </c>
      <c r="H46" s="24">
        <v>156.07114228456916</v>
      </c>
      <c r="I46" s="24">
        <v>125.20157719952012</v>
      </c>
      <c r="J46" s="24">
        <v>2.82</v>
      </c>
      <c r="K46" s="24">
        <v>310.76640400521984</v>
      </c>
      <c r="L46" s="25">
        <v>153.92020982062309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45717</v>
      </c>
      <c r="G47" s="24">
        <v>164.64165353999999</v>
      </c>
      <c r="H47" s="24">
        <v>156.98997995991985</v>
      </c>
      <c r="I47" s="24">
        <v>124.43144447509424</v>
      </c>
      <c r="J47" s="24">
        <v>2.73</v>
      </c>
      <c r="K47" s="24">
        <v>326.79642045556278</v>
      </c>
      <c r="L47" s="25">
        <v>155.70759797765749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45748</v>
      </c>
      <c r="G48" s="24">
        <v>165.54710717999998</v>
      </c>
      <c r="H48" s="24">
        <v>158.56513026052104</v>
      </c>
      <c r="I48" s="24">
        <v>124.21140655382972</v>
      </c>
      <c r="J48" s="24">
        <v>2.69</v>
      </c>
      <c r="K48" s="24">
        <v>322.65613799003734</v>
      </c>
      <c r="L48" s="25">
        <v>155.7533498279308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45778</v>
      </c>
      <c r="G49" s="24">
        <v>165.54710717999998</v>
      </c>
      <c r="H49" s="24">
        <v>157.77755511022045</v>
      </c>
      <c r="I49" s="24">
        <v>124.10138759319744</v>
      </c>
      <c r="J49" s="24">
        <v>2.75</v>
      </c>
      <c r="K49" s="24">
        <v>312.9518565961605</v>
      </c>
      <c r="L49" s="25">
        <v>154.60880183978929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45809</v>
      </c>
      <c r="G50" s="24">
        <v>165.54710717999998</v>
      </c>
      <c r="H50" s="24">
        <v>157.90881763527054</v>
      </c>
      <c r="I50" s="24">
        <v>126.08172888457825</v>
      </c>
      <c r="J50" s="24">
        <v>2.61</v>
      </c>
      <c r="K50" s="24">
        <v>294.59459420304904</v>
      </c>
      <c r="L50" s="25">
        <v>152.43995838307319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45839</v>
      </c>
      <c r="G51" s="24">
        <v>166.15074293999999</v>
      </c>
      <c r="H51" s="24">
        <v>158.04008016032066</v>
      </c>
      <c r="I51" s="24">
        <v>126.41178576647506</v>
      </c>
      <c r="J51" s="24">
        <v>2.67</v>
      </c>
      <c r="K51" s="24">
        <v>275.60212539636592</v>
      </c>
      <c r="L51" s="25">
        <v>150.6276063823843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45870</v>
      </c>
      <c r="G52" s="24">
        <v>166.15074293999999</v>
      </c>
      <c r="H52" s="24">
        <v>158.43386773547095</v>
      </c>
      <c r="I52" s="24">
        <v>125.86169096331372</v>
      </c>
      <c r="J52" s="24">
        <v>2.75</v>
      </c>
      <c r="K52" s="24">
        <v>289.37487509345993</v>
      </c>
      <c r="L52" s="25">
        <v>152.34413654233805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45901</v>
      </c>
      <c r="G53" s="24">
        <v>166.15074293999999</v>
      </c>
      <c r="H53" s="24">
        <v>160.79659318637275</v>
      </c>
      <c r="I53" s="24">
        <v>126.30176680584279</v>
      </c>
      <c r="J53" s="24">
        <v>2.69</v>
      </c>
      <c r="K53" s="24">
        <v>309.48050511984741</v>
      </c>
      <c r="L53" s="25">
        <v>154.86663393553965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45931</v>
      </c>
      <c r="G54" s="24">
        <v>170.37619326000001</v>
      </c>
      <c r="H54" s="24">
        <v>159.74649298597197</v>
      </c>
      <c r="I54" s="24">
        <v>124.65148239635877</v>
      </c>
      <c r="J54" s="24">
        <v>2.73</v>
      </c>
      <c r="K54" s="24">
        <v>311.74349921240537</v>
      </c>
      <c r="L54" s="25">
        <v>157.29515970603126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45962</v>
      </c>
      <c r="G55" s="24">
        <v>170.37619326000001</v>
      </c>
      <c r="H55" s="24">
        <v>159.61523046092185</v>
      </c>
      <c r="I55" s="24">
        <v>124.65148239635877</v>
      </c>
      <c r="J55" s="24">
        <v>2.76</v>
      </c>
      <c r="K55" s="24">
        <v>336.37620172601083</v>
      </c>
      <c r="L55" s="25">
        <v>160.25626836341405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45992</v>
      </c>
      <c r="G56" s="24">
        <v>170.37619326000001</v>
      </c>
      <c r="H56" s="24">
        <v>160.27154308617236</v>
      </c>
      <c r="I56" s="24">
        <v>126.30176680584279</v>
      </c>
      <c r="J56" s="24">
        <v>2.68</v>
      </c>
      <c r="K56" s="24">
        <v>355.2893218609064</v>
      </c>
      <c r="L56" s="25">
        <v>162.60562171631835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46023</v>
      </c>
      <c r="G57" s="24">
        <v>170.67801114</v>
      </c>
      <c r="H57" s="24">
        <v>159.74649298597197</v>
      </c>
      <c r="I57" s="24">
        <v>125.42161512078465</v>
      </c>
      <c r="J57" s="24">
        <v>2.69</v>
      </c>
      <c r="K57" s="24">
        <v>383.67635089688497</v>
      </c>
      <c r="L57" s="25">
        <v>166.04641219880119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46054</v>
      </c>
      <c r="G58" s="26">
        <v>170.67801114</v>
      </c>
      <c r="H58" s="24">
        <v>159.09018036072146</v>
      </c>
      <c r="I58" s="24">
        <v>124.32142551446198</v>
      </c>
      <c r="J58" s="24">
        <v>2.79</v>
      </c>
      <c r="K58" s="24">
        <v>396.58493962113192</v>
      </c>
      <c r="L58" s="25">
        <v>167.56150191223097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46082</v>
      </c>
      <c r="G59" s="24">
        <v>170.67801114</v>
      </c>
      <c r="H59" s="24">
        <v>158.18427224078528</v>
      </c>
      <c r="I59" s="24">
        <v>123.11121694750705</v>
      </c>
      <c r="J59" s="24">
        <v>2.76</v>
      </c>
      <c r="K59" s="24">
        <v>399.20978478703148</v>
      </c>
      <c r="L59" s="25">
        <v>167.66132899594825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46113</v>
      </c>
      <c r="G60" s="24">
        <v>171.58346477999999</v>
      </c>
      <c r="H60" s="24">
        <v>159.78947785681257</v>
      </c>
      <c r="I60" s="24">
        <v>123.66131175066837</v>
      </c>
      <c r="J60" s="24">
        <v>2.67</v>
      </c>
      <c r="K60" s="24">
        <v>410.48274549401481</v>
      </c>
      <c r="L60" s="25">
        <v>169.55256144329024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46143</v>
      </c>
      <c r="G61" s="24">
        <v>171.58346477999999</v>
      </c>
      <c r="H61" s="24">
        <v>159.7259053571679</v>
      </c>
      <c r="I61" s="24">
        <v>125.64165304204919</v>
      </c>
      <c r="J61" s="24">
        <v>3.11</v>
      </c>
      <c r="K61" s="24">
        <v>457.81442283370711</v>
      </c>
      <c r="L61" s="25">
        <v>175.91989454130911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46174</v>
      </c>
      <c r="G62" s="24">
        <v>171.58346477999999</v>
      </c>
      <c r="H62" s="24">
        <v>160.10734035503575</v>
      </c>
      <c r="I62" s="24">
        <v>123.22123590813931</v>
      </c>
      <c r="J62" s="24">
        <v>3.11</v>
      </c>
      <c r="K62" s="24">
        <v>519.65795466755173</v>
      </c>
      <c r="L62" s="25">
        <v>183.084295996078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46204</v>
      </c>
      <c r="G63" s="24">
        <v>172.48891841999998</v>
      </c>
      <c r="H63" s="24">
        <v>161.0291415998831</v>
      </c>
      <c r="I63" s="24">
        <v>123.44127382940384</v>
      </c>
      <c r="J63" s="24">
        <v>2.92</v>
      </c>
      <c r="K63" s="24">
        <v>488.71931256150003</v>
      </c>
      <c r="L63" s="25">
        <v>179.7466238051683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46235</v>
      </c>
      <c r="G64" s="24">
        <v>172.48891841999998</v>
      </c>
      <c r="H64" s="24">
        <v>161.41057659775097</v>
      </c>
      <c r="I64" s="24">
        <v>124.87152031762332</v>
      </c>
      <c r="J64" s="24">
        <v>2.89</v>
      </c>
      <c r="K64" s="24">
        <v>458.58814189018227</v>
      </c>
      <c r="L64" s="25">
        <v>176.28083018448382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46266</v>
      </c>
      <c r="G65" s="24">
        <v>172.48891841999998</v>
      </c>
      <c r="H65" s="24">
        <v>163.57204158566887</v>
      </c>
      <c r="I65" s="24">
        <v>126.85186160900412</v>
      </c>
      <c r="J65" s="24">
        <v>3.12</v>
      </c>
      <c r="K65" s="24">
        <v>470.19309365876921</v>
      </c>
      <c r="L65" s="25">
        <v>178.28494587415233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46296</v>
      </c>
      <c r="G66" s="29">
        <v>176.5634598</v>
      </c>
      <c r="H66" s="29">
        <v>163.03167533868938</v>
      </c>
      <c r="I66" s="29">
        <v>122.78116006561024</v>
      </c>
      <c r="J66" s="29">
        <v>3.24</v>
      </c>
      <c r="K66" s="29">
        <v>495.74973277393366</v>
      </c>
      <c r="L66" s="30">
        <v>183.31474119356895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46327</v>
      </c>
      <c r="G67" s="24">
        <v>176.5634598</v>
      </c>
      <c r="H67" s="24">
        <v>163.0335404516166</v>
      </c>
      <c r="I67" s="24">
        <v>124.31108411382704</v>
      </c>
      <c r="J67" s="24">
        <v>3.16</v>
      </c>
      <c r="K67" s="24">
        <v>484.05356151496244</v>
      </c>
      <c r="L67" s="25">
        <v>181.96364563226012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46357</v>
      </c>
      <c r="G68" s="24">
        <v>176.5634598</v>
      </c>
      <c r="H68" s="24">
        <v>163.03540558588105</v>
      </c>
      <c r="I68" s="24">
        <v>125.86007189781617</v>
      </c>
      <c r="J68" s="24">
        <v>3.08</v>
      </c>
      <c r="K68" s="24">
        <v>472.63333679327673</v>
      </c>
      <c r="L68" s="25">
        <v>180.64716782927633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46388</v>
      </c>
      <c r="G69" s="24">
        <v>177.04181658076999</v>
      </c>
      <c r="H69" s="24">
        <v>163.26459210068293</v>
      </c>
      <c r="I69" s="24">
        <v>126.03699930280111</v>
      </c>
      <c r="J69" s="24">
        <v>3.105</v>
      </c>
      <c r="K69" s="24">
        <v>461.48254823127058</v>
      </c>
      <c r="L69" s="25">
        <v>179.6476984847869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46419</v>
      </c>
      <c r="G70" s="24">
        <v>177.52146935568265</v>
      </c>
      <c r="H70" s="24">
        <v>163.49410079371586</v>
      </c>
      <c r="I70" s="24">
        <v>126.21417542293584</v>
      </c>
      <c r="J70" s="24">
        <v>3.13</v>
      </c>
      <c r="K70" s="24">
        <v>450.59483904999155</v>
      </c>
      <c r="L70" s="25">
        <v>178.68030950132965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46447</v>
      </c>
      <c r="G71" s="24">
        <v>178.00242163592645</v>
      </c>
      <c r="H71" s="24">
        <v>163.72393211788085</v>
      </c>
      <c r="I71" s="24">
        <v>126.3916006078509</v>
      </c>
      <c r="J71" s="24">
        <v>3.1549999999999998</v>
      </c>
      <c r="K71" s="24">
        <v>439.96400244530389</v>
      </c>
      <c r="L71" s="25">
        <v>177.74426397730988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46478</v>
      </c>
      <c r="G72" s="24">
        <v>178.48467694220261</v>
      </c>
      <c r="H72" s="24">
        <v>163.95408652671566</v>
      </c>
      <c r="I72" s="24">
        <v>126.56927520766835</v>
      </c>
      <c r="J72" s="24">
        <v>3.1799999999999997</v>
      </c>
      <c r="K72" s="24">
        <v>433.63339291367731</v>
      </c>
      <c r="L72" s="25">
        <v>177.32091564750252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46508</v>
      </c>
      <c r="G73" s="24">
        <v>178.96823880475083</v>
      </c>
      <c r="H73" s="24">
        <v>164.1845644743955</v>
      </c>
      <c r="I73" s="24">
        <v>126.7471995730024</v>
      </c>
      <c r="J73" s="24">
        <v>3.2049999999999996</v>
      </c>
      <c r="K73" s="24">
        <v>427.39387405496757</v>
      </c>
      <c r="L73" s="25">
        <v>176.90917885958814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46539</v>
      </c>
      <c r="G74" s="24">
        <v>179.45311076337518</v>
      </c>
      <c r="H74" s="24">
        <v>164.41536641573413</v>
      </c>
      <c r="I74" s="24">
        <v>126.92537405496016</v>
      </c>
      <c r="J74" s="24">
        <v>3.2299999999999995</v>
      </c>
      <c r="K74" s="24">
        <v>421.2441351722108</v>
      </c>
      <c r="L74" s="25">
        <v>176.50889959795239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46569</v>
      </c>
      <c r="G75" s="24">
        <v>179.93929636746998</v>
      </c>
      <c r="H75" s="24">
        <v>164.64649280618463</v>
      </c>
      <c r="I75" s="24">
        <v>127.10379900514228</v>
      </c>
      <c r="J75" s="24">
        <v>3.2549999999999994</v>
      </c>
      <c r="K75" s="24">
        <v>417.42004036468506</v>
      </c>
      <c r="L75" s="25">
        <v>176.38625418525538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46600</v>
      </c>
      <c r="G76" s="24">
        <v>180.42679917604579</v>
      </c>
      <c r="H76" s="24">
        <v>164.87794410184031</v>
      </c>
      <c r="I76" s="24">
        <v>127.28247477564371</v>
      </c>
      <c r="J76" s="24">
        <v>3.2799999999999994</v>
      </c>
      <c r="K76" s="24">
        <v>413.63066105792461</v>
      </c>
      <c r="L76" s="25">
        <v>176.2685150598289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46631</v>
      </c>
      <c r="G77" s="24">
        <v>180.91562275775547</v>
      </c>
      <c r="H77" s="24">
        <v>165.1097207594357</v>
      </c>
      <c r="I77" s="24">
        <v>127.46140171905431</v>
      </c>
      <c r="J77" s="24">
        <v>3.3049999999999993</v>
      </c>
      <c r="K77" s="24">
        <v>409.87568210127182</v>
      </c>
      <c r="L77" s="25">
        <v>176.15564673968495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46661</v>
      </c>
      <c r="G78" s="24">
        <v>181.40577069092029</v>
      </c>
      <c r="H78" s="24">
        <v>165.3418232363473</v>
      </c>
      <c r="I78" s="24">
        <v>127.64058018845964</v>
      </c>
      <c r="J78" s="24">
        <v>3.3299999999999992</v>
      </c>
      <c r="K78" s="24">
        <v>407.38911785899921</v>
      </c>
      <c r="L78" s="25">
        <v>176.19455773814042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46692</v>
      </c>
      <c r="G79" s="24">
        <v>181.89724656355614</v>
      </c>
      <c r="H79" s="24">
        <v>165.5742519905946</v>
      </c>
      <c r="I79" s="24">
        <v>127.82001053744156</v>
      </c>
      <c r="J79" s="24">
        <v>3.3549999999999991</v>
      </c>
      <c r="K79" s="24">
        <v>404.9176386827624</v>
      </c>
      <c r="L79" s="25">
        <v>176.23604419150436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>
        <v>46722</v>
      </c>
      <c r="G80" s="24">
        <v>182.39005397339977</v>
      </c>
      <c r="H80" s="24">
        <v>165.80700748084095</v>
      </c>
      <c r="I80" s="24">
        <v>127.99969312007903</v>
      </c>
      <c r="J80" s="24">
        <v>3.379999999999999</v>
      </c>
      <c r="K80" s="24">
        <v>402.46115305704228</v>
      </c>
      <c r="L80" s="25">
        <v>176.28009725735981</v>
      </c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tabSelected="1" view="pageBreakPreview" topLeftCell="A272" zoomScaleNormal="100" zoomScaleSheetLayoutView="100" workbookViewId="0">
      <selection activeCell="P272" sqref="P272:P44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18.5" style="4" customWidth="1"/>
    <col min="8" max="12" width="15.6640625" style="4" customWidth="1"/>
    <col min="13" max="16" width="14.6640625" style="4" customWidth="1"/>
    <col min="17" max="17" width="23.33203125" style="4" bestFit="1" customWidth="1"/>
    <col min="18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8" t="s">
        <v>8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49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9" t="s">
        <v>7</v>
      </c>
      <c r="G11" s="139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HVO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75</v>
      </c>
      <c r="H19" s="37" t="s">
        <v>10</v>
      </c>
      <c r="I19" s="37" t="s">
        <v>11</v>
      </c>
      <c r="J19" s="37" t="s">
        <v>12</v>
      </c>
      <c r="K19" s="37" t="str">
        <f>F12</f>
        <v>HVO</v>
      </c>
      <c r="L19" s="37" t="s">
        <v>4</v>
      </c>
      <c r="M19" s="38" t="s">
        <v>14</v>
      </c>
      <c r="N19" s="12"/>
      <c r="O19" s="36" t="s">
        <v>3</v>
      </c>
      <c r="P19" s="37" t="s">
        <v>75</v>
      </c>
      <c r="Q19" s="37" t="s">
        <v>10</v>
      </c>
      <c r="R19" s="37" t="s">
        <v>11</v>
      </c>
      <c r="S19" s="37" t="s">
        <v>12</v>
      </c>
      <c r="T19" s="37" t="str">
        <f>K19</f>
        <v>HVO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0.61188607679281115</v>
      </c>
      <c r="Q20" s="41">
        <v>8.4612136470404997E-2</v>
      </c>
      <c r="R20" s="41">
        <v>0.10203726514736527</v>
      </c>
      <c r="S20" s="41">
        <v>4.6808130372618377E-2</v>
      </c>
      <c r="T20" s="41">
        <v>0.15465639121680014</v>
      </c>
      <c r="U20" s="41">
        <v>0.99999999999999978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8.4097232643549916E-2</v>
      </c>
      <c r="R21" s="43">
        <v>0.10173220307661331</v>
      </c>
      <c r="S21" s="43">
        <v>4.5651120314478294E-2</v>
      </c>
      <c r="T21" s="43">
        <v>0.16090784761494442</v>
      </c>
      <c r="U21" s="43">
        <v>1.0000000000000002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0.60437377294674866</v>
      </c>
      <c r="Q22" s="43">
        <v>8.3573328590412291E-2</v>
      </c>
      <c r="R22" s="43">
        <v>0.10139288116686444</v>
      </c>
      <c r="S22" s="43">
        <v>4.5270256358749608E-2</v>
      </c>
      <c r="T22" s="43">
        <v>0.16538976093722516</v>
      </c>
      <c r="U22" s="43">
        <v>1.0000000000000002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0.60589778919035231</v>
      </c>
      <c r="Q23" s="43">
        <v>8.3367234702559592E-2</v>
      </c>
      <c r="R23" s="43">
        <v>0.10124398666704328</v>
      </c>
      <c r="S23" s="43">
        <v>4.5158618790946271E-2</v>
      </c>
      <c r="T23" s="43">
        <v>0.16433237064909859</v>
      </c>
      <c r="U23" s="43">
        <v>1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0.60224100698945104</v>
      </c>
      <c r="Q24" s="43">
        <v>8.3540222323038191E-2</v>
      </c>
      <c r="R24" s="43">
        <v>0.10053241520367431</v>
      </c>
      <c r="S24" s="43">
        <v>4.556823159240312E-2</v>
      </c>
      <c r="T24" s="43">
        <v>0.16811812389143332</v>
      </c>
      <c r="U24" s="43">
        <v>0.99999999999999989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0.59712542543431646</v>
      </c>
      <c r="Q25" s="43">
        <v>8.2756123401011988E-2</v>
      </c>
      <c r="R25" s="43">
        <v>9.9778146891754849E-2</v>
      </c>
      <c r="S25" s="43">
        <v>5.0321535899550553E-2</v>
      </c>
      <c r="T25" s="43">
        <v>0.17001876837336627</v>
      </c>
      <c r="U25" s="43">
        <v>1.0000000000000002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0.60394488282288639</v>
      </c>
      <c r="Q26" s="43">
        <v>8.2815990126871353E-2</v>
      </c>
      <c r="R26" s="43">
        <v>9.9920639096926736E-2</v>
      </c>
      <c r="S26" s="43">
        <v>5.1580185935738702E-2</v>
      </c>
      <c r="T26" s="43">
        <v>0.16173830201757691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0.60577489209437674</v>
      </c>
      <c r="Q27" s="43">
        <v>8.3066930293880376E-2</v>
      </c>
      <c r="R27" s="43">
        <v>9.972178928577409E-2</v>
      </c>
      <c r="S27" s="43">
        <v>5.0238843795552574E-2</v>
      </c>
      <c r="T27" s="43">
        <v>0.16119754453041629</v>
      </c>
      <c r="U27" s="43">
        <v>1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0.60476960711114658</v>
      </c>
      <c r="Q28" s="43">
        <v>8.2629697548409403E-2</v>
      </c>
      <c r="R28" s="43">
        <v>9.9956929698074348E-2</v>
      </c>
      <c r="S28" s="43">
        <v>5.0427317684094954E-2</v>
      </c>
      <c r="T28" s="43">
        <v>0.16221644795827481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0.60565174143485312</v>
      </c>
      <c r="Q29" s="43">
        <v>8.2919881584678404E-2</v>
      </c>
      <c r="R29" s="43">
        <v>9.8920309613118512E-2</v>
      </c>
      <c r="S29" s="43">
        <v>5.1455718885897915E-2</v>
      </c>
      <c r="T29" s="43">
        <v>0.16105234848145214</v>
      </c>
      <c r="U29" s="43">
        <v>1.0000000000000002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0.60271032763559307</v>
      </c>
      <c r="Q30" s="43">
        <v>8.2813197857281348E-2</v>
      </c>
      <c r="R30" s="43">
        <v>9.8538926427594098E-2</v>
      </c>
      <c r="S30" s="43">
        <v>5.3759389574676381E-2</v>
      </c>
      <c r="T30" s="43">
        <v>0.16217815850485517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0.60042932185632969</v>
      </c>
      <c r="Q31" s="43">
        <v>8.2868416385422444E-2</v>
      </c>
      <c r="R31" s="43">
        <v>9.8067338629474934E-2</v>
      </c>
      <c r="S31" s="43">
        <v>5.529650065200134E-2</v>
      </c>
      <c r="T31" s="43">
        <v>0.16333842247677166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0.60178874865918508</v>
      </c>
      <c r="Q32" s="43">
        <v>8.2483634476023249E-2</v>
      </c>
      <c r="R32" s="43">
        <v>9.6936534135910593E-2</v>
      </c>
      <c r="S32" s="43">
        <v>5.4591369819875349E-2</v>
      </c>
      <c r="T32" s="43">
        <v>0.16419971290900576</v>
      </c>
      <c r="U32" s="43">
        <v>1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0.60124781101898783</v>
      </c>
      <c r="Q33" s="43">
        <v>8.2629249987673292E-2</v>
      </c>
      <c r="R33" s="43">
        <v>9.6065193874741939E-2</v>
      </c>
      <c r="S33" s="43">
        <v>5.6005628530426309E-2</v>
      </c>
      <c r="T33" s="43">
        <v>0.16405211658817062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0.60092193165399621</v>
      </c>
      <c r="Q34" s="43">
        <v>8.2364824981540505E-2</v>
      </c>
      <c r="R34" s="43">
        <v>9.6307043784929713E-2</v>
      </c>
      <c r="S34" s="43">
        <v>5.5310483727645819E-2</v>
      </c>
      <c r="T34" s="43">
        <v>0.16509571585188781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8.1724228863008813E-2</v>
      </c>
      <c r="R35" s="43">
        <v>9.5460800843165008E-2</v>
      </c>
      <c r="S35" s="43">
        <v>5.4748380153405593E-2</v>
      </c>
      <c r="T35" s="43">
        <v>0.16718280096156343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0.60517892342156243</v>
      </c>
      <c r="Q36" s="43">
        <v>8.2601048026331614E-2</v>
      </c>
      <c r="R36" s="43">
        <v>9.5751535513114994E-2</v>
      </c>
      <c r="S36" s="43">
        <v>5.5006856313472408E-2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0.60699010960025557</v>
      </c>
      <c r="Q37" s="43">
        <v>8.2774875375180634E-2</v>
      </c>
      <c r="R37" s="43">
        <v>9.5743506363951514E-2</v>
      </c>
      <c r="S37" s="43">
        <v>5.7970034848196746E-2</v>
      </c>
      <c r="T37" s="43">
        <v>0.1565214738124156</v>
      </c>
      <c r="U37" s="43">
        <v>1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0.60940856382284847</v>
      </c>
      <c r="Q38" s="43">
        <v>8.2474282867115417E-2</v>
      </c>
      <c r="R38" s="43">
        <v>9.5382536090224512E-2</v>
      </c>
      <c r="S38" s="43">
        <v>5.7146278852902847E-2</v>
      </c>
      <c r="T38" s="43">
        <v>0.15558833836690877</v>
      </c>
      <c r="U38" s="43">
        <v>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0.60913770868189332</v>
      </c>
      <c r="Q39" s="43">
        <v>8.2510774547554219E-2</v>
      </c>
      <c r="R39" s="43">
        <v>9.5535913087208865E-2</v>
      </c>
      <c r="S39" s="43">
        <v>5.8050754649041809E-2</v>
      </c>
      <c r="T39" s="43">
        <v>0.15476484903430182</v>
      </c>
      <c r="U39" s="43">
        <v>1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0.6119444743211675</v>
      </c>
      <c r="Q40" s="43">
        <v>8.2597025515447148E-2</v>
      </c>
      <c r="R40" s="43">
        <v>9.6271129039771114E-2</v>
      </c>
      <c r="S40" s="43">
        <v>5.9519301229006207E-2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0.61053038347005051</v>
      </c>
      <c r="Q41" s="43">
        <v>8.2574094434012354E-2</v>
      </c>
      <c r="R41" s="43">
        <v>9.5616817113506961E-2</v>
      </c>
      <c r="S41" s="43">
        <v>5.8610216676148005E-2</v>
      </c>
      <c r="T41" s="43">
        <v>0.15266848830628221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9.5149076749615119E-2</v>
      </c>
      <c r="S42" s="43">
        <v>5.902909279752503E-2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0.60711499271718061</v>
      </c>
      <c r="Q43" s="43">
        <v>8.261813645666824E-2</v>
      </c>
      <c r="R43" s="43">
        <v>9.4598292165808354E-2</v>
      </c>
      <c r="S43" s="43">
        <v>6.02513411575799E-2</v>
      </c>
      <c r="T43" s="43">
        <v>0.15541723750276298</v>
      </c>
      <c r="U43" s="43">
        <v>1.0000000000000002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0.60819335475785441</v>
      </c>
      <c r="Q44" s="43">
        <v>8.2129744247012429E-2</v>
      </c>
      <c r="R44" s="43">
        <v>9.3682846528918298E-2</v>
      </c>
      <c r="S44" s="43">
        <v>6.2135275942335831E-2</v>
      </c>
      <c r="T44" s="43">
        <v>0.15385877852387919</v>
      </c>
      <c r="U44" s="43">
        <v>1.0000000000000002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0.60504475774328026</v>
      </c>
      <c r="Q45" s="43">
        <v>8.1633203564105236E-2</v>
      </c>
      <c r="R45" s="43">
        <v>9.3197853510513476E-2</v>
      </c>
      <c r="S45" s="43">
        <v>6.3627839407163864E-2</v>
      </c>
      <c r="T45" s="43">
        <v>0.15649634577493732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0.60515424145306573</v>
      </c>
      <c r="Q46" s="43">
        <v>8.1291122169941374E-2</v>
      </c>
      <c r="R46" s="43">
        <v>9.32147177947103E-2</v>
      </c>
      <c r="S46" s="43">
        <v>6.234323578710467E-2</v>
      </c>
      <c r="T46" s="43">
        <v>0.15799668279517798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0.60854985000502004</v>
      </c>
      <c r="Q47" s="43">
        <v>8.0692791128711569E-2</v>
      </c>
      <c r="R47" s="43">
        <v>9.2501442800379877E-2</v>
      </c>
      <c r="S47" s="43">
        <v>6.2122107373570823E-2</v>
      </c>
      <c r="T47" s="43">
        <v>0.15613380869231785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0.60613921308772511</v>
      </c>
      <c r="Q48" s="43">
        <v>8.0797277001495832E-2</v>
      </c>
      <c r="R48" s="43">
        <v>9.2135018598786866E-2</v>
      </c>
      <c r="S48" s="43">
        <v>6.2132771242752162E-2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0.60550614902089706</v>
      </c>
      <c r="Q49" s="43">
        <v>8.0995350499406107E-2</v>
      </c>
      <c r="R49" s="43">
        <v>9.1944295241314922E-2</v>
      </c>
      <c r="S49" s="43">
        <v>6.2196117936872256E-2</v>
      </c>
      <c r="T49" s="43">
        <v>0.15935808730150972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9.0000000000000024E-2</v>
      </c>
      <c r="S50" s="43">
        <v>6.0000000000000012E-2</v>
      </c>
      <c r="T50" s="43">
        <v>0.17000000000000004</v>
      </c>
      <c r="U50" s="43">
        <v>1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0.60372226926808481</v>
      </c>
      <c r="Q51" s="43">
        <v>8.0426608800619914E-2</v>
      </c>
      <c r="R51" s="43">
        <v>9.0185288524547588E-2</v>
      </c>
      <c r="S51" s="43">
        <v>6.239729114238278E-2</v>
      </c>
      <c r="T51" s="43">
        <v>0.16326854226436499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0.60286809743575775</v>
      </c>
      <c r="Q52" s="43">
        <v>8.0521603316960663E-2</v>
      </c>
      <c r="R52" s="43">
        <v>9.0895869685473696E-2</v>
      </c>
      <c r="S52" s="43">
        <v>5.8011835790988023E-2</v>
      </c>
      <c r="T52" s="43">
        <v>0.16770259377081992</v>
      </c>
      <c r="U52" s="43">
        <v>1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0.60509672081169263</v>
      </c>
      <c r="Q53" s="43">
        <v>8.0829627924801584E-2</v>
      </c>
      <c r="R53" s="43">
        <v>8.9875599775733478E-2</v>
      </c>
      <c r="S53" s="43">
        <v>5.7036116815683734E-2</v>
      </c>
      <c r="T53" s="43">
        <v>0.16716193467208845</v>
      </c>
      <c r="U53" s="43">
        <v>0.99999999999999978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0.59759071820588616</v>
      </c>
      <c r="Q54" s="43">
        <v>8.0167815630538333E-2</v>
      </c>
      <c r="R54" s="43">
        <v>8.8760725966451973E-2</v>
      </c>
      <c r="S54" s="43">
        <v>5.8433189964307485E-2</v>
      </c>
      <c r="T54" s="43">
        <v>0.1750475502328161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8.0083789943459341E-2</v>
      </c>
      <c r="R55" s="43">
        <v>8.818548691337498E-2</v>
      </c>
      <c r="S55" s="43">
        <v>6.0885577267934664E-2</v>
      </c>
      <c r="T55" s="43">
        <v>0.17590438394890145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0.59048233719361365</v>
      </c>
      <c r="Q56" s="43">
        <v>7.896274047966316E-2</v>
      </c>
      <c r="R56" s="43">
        <v>8.6568027339674419E-2</v>
      </c>
      <c r="S56" s="43">
        <v>6.3221658091367233E-2</v>
      </c>
      <c r="T56" s="43">
        <v>0.18076523689568155</v>
      </c>
      <c r="U56" s="43">
        <v>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0.58317223935229112</v>
      </c>
      <c r="Q57" s="43">
        <v>7.8248655065524392E-2</v>
      </c>
      <c r="R57" s="43">
        <v>8.5672607020119113E-2</v>
      </c>
      <c r="S57" s="43">
        <v>6.5548969433820672E-2</v>
      </c>
      <c r="T57" s="43">
        <v>0.18735752912824491</v>
      </c>
      <c r="U57" s="43">
        <v>1.0000000000000002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0.58349539745158119</v>
      </c>
      <c r="Q58" s="43">
        <v>7.8028406165415495E-2</v>
      </c>
      <c r="R58" s="43">
        <v>8.6072839033768347E-2</v>
      </c>
      <c r="S58" s="43">
        <v>6.4149118340033548E-2</v>
      </c>
      <c r="T58" s="43">
        <v>0.18825423900920152</v>
      </c>
      <c r="U58" s="43">
        <v>1.0000000000000002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0.5965341742152519</v>
      </c>
      <c r="Q59" s="43">
        <v>7.8911497306830142E-2</v>
      </c>
      <c r="R59" s="43">
        <v>8.6900182674933033E-2</v>
      </c>
      <c r="S59" s="43">
        <v>6.2228265012057929E-2</v>
      </c>
      <c r="T59" s="43">
        <v>0.17542588079092694</v>
      </c>
      <c r="U59" s="43">
        <v>0.99999999999999989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0.59673730282125026</v>
      </c>
      <c r="Q60" s="43">
        <v>7.9271160269587429E-2</v>
      </c>
      <c r="R60" s="43">
        <v>8.7286043020723819E-2</v>
      </c>
      <c r="S60" s="43">
        <v>6.2249454645899482E-2</v>
      </c>
      <c r="T60" s="43">
        <v>0.174456039242539</v>
      </c>
      <c r="U60" s="43">
        <v>1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0.60105446764492776</v>
      </c>
      <c r="Q61" s="43">
        <v>7.9710576590961341E-2</v>
      </c>
      <c r="R61" s="43">
        <v>8.92632003506144E-2</v>
      </c>
      <c r="S61" s="43">
        <v>6.6352221357722771E-2</v>
      </c>
      <c r="T61" s="43">
        <v>0.16361953405577373</v>
      </c>
      <c r="U61" s="43">
        <v>1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0.61209827620496648</v>
      </c>
      <c r="Q62" s="43">
        <v>8.0185632929307374E-2</v>
      </c>
      <c r="R62" s="43">
        <v>9.0746123594251271E-2</v>
      </c>
      <c r="S62" s="43">
        <v>6.1022940329227469E-2</v>
      </c>
      <c r="T62" s="43">
        <v>0.15594702694224749</v>
      </c>
      <c r="U62" s="43">
        <v>1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0.62431006852098359</v>
      </c>
      <c r="Q63" s="43">
        <v>8.1509556796623014E-2</v>
      </c>
      <c r="R63" s="43">
        <v>9.255657276213218E-2</v>
      </c>
      <c r="S63" s="43">
        <v>5.5603085746954078E-2</v>
      </c>
      <c r="T63" s="43">
        <v>0.14602071617330728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0.62682845992187897</v>
      </c>
      <c r="Q64" s="43">
        <v>8.1561407749565037E-2</v>
      </c>
      <c r="R64" s="43">
        <v>9.1447503134238772E-2</v>
      </c>
      <c r="S64" s="43">
        <v>5.5575907184961262E-2</v>
      </c>
      <c r="T64" s="43">
        <v>0.14458672200935599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0.62975652138231075</v>
      </c>
      <c r="Q65" s="43">
        <v>8.2261042322400946E-2</v>
      </c>
      <c r="R65" s="43">
        <v>9.2733169352123668E-2</v>
      </c>
      <c r="S65" s="43">
        <v>5.1966890339328539E-2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0.63296743858849258</v>
      </c>
      <c r="Q66" s="43">
        <v>8.2957682431663071E-2</v>
      </c>
      <c r="R66" s="43">
        <v>9.357695376196154E-2</v>
      </c>
      <c r="S66" s="43">
        <v>4.9462934617687228E-2</v>
      </c>
      <c r="T66" s="43">
        <v>0.14103499060019578</v>
      </c>
      <c r="U66" s="43">
        <v>1.0000000000000002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0.63109943049829431</v>
      </c>
      <c r="Q67" s="43">
        <v>8.2643758296556832E-2</v>
      </c>
      <c r="R67" s="43">
        <v>9.2191167379316916E-2</v>
      </c>
      <c r="S67" s="43">
        <v>4.8815006236526778E-2</v>
      </c>
      <c r="T67" s="43">
        <v>0.14525063758930537</v>
      </c>
      <c r="U67" s="43">
        <v>1.0000000000000002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0.63288553231685307</v>
      </c>
      <c r="Q68" s="43">
        <v>8.2294932720904254E-2</v>
      </c>
      <c r="R68" s="43">
        <v>9.1756043034506754E-2</v>
      </c>
      <c r="S68" s="43">
        <v>4.7490173439209721E-2</v>
      </c>
      <c r="T68" s="43">
        <v>0.14557331848852614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0.63145780637370053</v>
      </c>
      <c r="Q69" s="43">
        <v>8.231472806379668E-2</v>
      </c>
      <c r="R69" s="43">
        <v>9.0266080974917673E-2</v>
      </c>
      <c r="S69" s="43">
        <v>4.5890661171566552E-2</v>
      </c>
      <c r="T69" s="43">
        <v>0.15007072341601863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0.63567393407259898</v>
      </c>
      <c r="Q70" s="43">
        <v>8.2450696117257569E-2</v>
      </c>
      <c r="R70" s="43">
        <v>9.0684265886129559E-2</v>
      </c>
      <c r="S70" s="43">
        <v>4.3317572844149853E-2</v>
      </c>
      <c r="T70" s="43">
        <v>0.14787353107986412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0.63203828000673312</v>
      </c>
      <c r="Q71" s="43">
        <v>8.2042820799426527E-2</v>
      </c>
      <c r="R71" s="43">
        <v>8.9277350520686638E-2</v>
      </c>
      <c r="S71" s="43">
        <v>4.1752794382952048E-2</v>
      </c>
      <c r="T71" s="43">
        <v>0.15488875429020169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8.2659429121412553E-2</v>
      </c>
      <c r="R72" s="43">
        <v>8.9706441187488759E-2</v>
      </c>
      <c r="S72" s="43">
        <v>4.0371676544676847E-2</v>
      </c>
      <c r="T72" s="43">
        <v>0.15153440046703587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0.632325432123235</v>
      </c>
      <c r="Q73" s="43">
        <v>8.2217009329643403E-2</v>
      </c>
      <c r="R73" s="43">
        <v>8.8859871067600085E-2</v>
      </c>
      <c r="S73" s="43">
        <v>4.5874347754291986E-2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8.1781197231177646E-2</v>
      </c>
      <c r="R74" s="43">
        <v>8.8297724274177092E-2</v>
      </c>
      <c r="S74" s="43">
        <v>4.1921327182643207E-2</v>
      </c>
      <c r="T74" s="43">
        <v>0.15413772432973438</v>
      </c>
      <c r="U74" s="43">
        <v>0.99999999999999989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0.63619543729795003</v>
      </c>
      <c r="Q75" s="43">
        <v>8.1945565152495264E-2</v>
      </c>
      <c r="R75" s="43">
        <v>8.8531313101617284E-2</v>
      </c>
      <c r="S75" s="43">
        <v>4.1206831706421795E-2</v>
      </c>
      <c r="T75" s="43">
        <v>0.15212085274151571</v>
      </c>
      <c r="U75" s="43">
        <v>1.0000000000000002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0.63185668399254324</v>
      </c>
      <c r="Q76" s="43">
        <v>8.1590345694349711E-2</v>
      </c>
      <c r="R76" s="43">
        <v>8.8835885793665678E-2</v>
      </c>
      <c r="S76" s="43">
        <v>3.858366797435725E-2</v>
      </c>
      <c r="T76" s="43">
        <v>0.15913341654508412</v>
      </c>
      <c r="U76" s="43">
        <v>1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0.63444367913081301</v>
      </c>
      <c r="Q77" s="43">
        <v>8.2595489703609484E-2</v>
      </c>
      <c r="R77" s="43">
        <v>8.9167592636617055E-2</v>
      </c>
      <c r="S77" s="43">
        <v>3.7005721902801082E-2</v>
      </c>
      <c r="T77" s="43">
        <v>0.15678751662615939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0.6306269327819426</v>
      </c>
      <c r="Q78" s="43">
        <v>8.2571211032216027E-2</v>
      </c>
      <c r="R78" s="43">
        <v>8.8902213123867688E-2</v>
      </c>
      <c r="S78" s="43">
        <v>3.5556996064992213E-2</v>
      </c>
      <c r="T78" s="43">
        <v>0.16234264699698139</v>
      </c>
      <c r="U78" s="43">
        <v>0.99999999999999989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0.62798838633068588</v>
      </c>
      <c r="Q79" s="43">
        <v>8.2360198274562452E-2</v>
      </c>
      <c r="R79" s="43">
        <v>8.8980094599757462E-2</v>
      </c>
      <c r="S79" s="43">
        <v>3.3576765469077015E-2</v>
      </c>
      <c r="T79" s="43">
        <v>0.16709455532591713</v>
      </c>
      <c r="U79" s="43">
        <v>0.99999999999999989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0.63175476327844005</v>
      </c>
      <c r="Q80" s="43">
        <v>8.1944439503868094E-2</v>
      </c>
      <c r="R80" s="43">
        <v>8.8351887052097955E-2</v>
      </c>
      <c r="S80" s="43">
        <v>2.9398395951387719E-2</v>
      </c>
      <c r="T80" s="43">
        <v>0.16855051421420622</v>
      </c>
      <c r="U80" s="43">
        <v>1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0.63092285333482057</v>
      </c>
      <c r="Q81" s="43">
        <v>8.1702922418834617E-2</v>
      </c>
      <c r="R81" s="43">
        <v>8.9755304279750675E-2</v>
      </c>
      <c r="S81" s="43">
        <v>3.0208930474404039E-2</v>
      </c>
      <c r="T81" s="43">
        <v>0.16740998949219002</v>
      </c>
      <c r="U81" s="43">
        <v>0.99999999999999989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0.63236270229886826</v>
      </c>
      <c r="Q82" s="43">
        <v>8.188937923773508E-2</v>
      </c>
      <c r="R82" s="43">
        <v>8.9960137693537945E-2</v>
      </c>
      <c r="S82" s="43">
        <v>3.0642664857700137E-2</v>
      </c>
      <c r="T82" s="43">
        <v>0.16514511591215869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0.63451992592189888</v>
      </c>
      <c r="Q83" s="43">
        <v>8.2367911615667269E-2</v>
      </c>
      <c r="R83" s="43">
        <v>8.9382366652338882E-2</v>
      </c>
      <c r="S83" s="43">
        <v>2.8161147066550454E-2</v>
      </c>
      <c r="T83" s="43">
        <v>0.16556864874354468</v>
      </c>
      <c r="U83" s="43">
        <v>1.0000000000000002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0.63068122274998295</v>
      </c>
      <c r="Q84" s="43">
        <v>8.2203221202090601E-2</v>
      </c>
      <c r="R84" s="43">
        <v>8.8752335326890294E-2</v>
      </c>
      <c r="S84" s="43">
        <v>2.9323672657585387E-2</v>
      </c>
      <c r="T84" s="43">
        <v>0.16903954806345084</v>
      </c>
      <c r="U84" s="43">
        <v>1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0.63057982983517358</v>
      </c>
      <c r="Q85" s="43">
        <v>8.2123292945603513E-2</v>
      </c>
      <c r="R85" s="43">
        <v>8.8113150890167469E-2</v>
      </c>
      <c r="S85" s="43">
        <v>3.452852535312733E-2</v>
      </c>
      <c r="T85" s="43">
        <v>0.16465520097592823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0.63074833903852934</v>
      </c>
      <c r="Q86" s="43">
        <v>8.1592280953906471E-2</v>
      </c>
      <c r="R86" s="43">
        <v>8.6674730097388894E-2</v>
      </c>
      <c r="S86" s="43">
        <v>3.3315244434304385E-2</v>
      </c>
      <c r="T86" s="43">
        <v>0.16766940547587086</v>
      </c>
      <c r="U86" s="43">
        <v>0.99999999999999989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0.62837459570852361</v>
      </c>
      <c r="Q87" s="43">
        <v>8.1351196761909605E-2</v>
      </c>
      <c r="R87" s="43">
        <v>8.6701704239858748E-2</v>
      </c>
      <c r="S87" s="43">
        <v>3.2111495515975134E-2</v>
      </c>
      <c r="T87" s="43">
        <v>0.17146100777373285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0.62236765834255925</v>
      </c>
      <c r="Q88" s="43">
        <v>8.0638868780522524E-2</v>
      </c>
      <c r="R88" s="43">
        <v>8.6572456022442207E-2</v>
      </c>
      <c r="S88" s="43">
        <v>3.4534019081319534E-2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0.62008718037125532</v>
      </c>
      <c r="Q89" s="43">
        <v>8.1048494260621565E-2</v>
      </c>
      <c r="R89" s="43">
        <v>8.5533062018262801E-2</v>
      </c>
      <c r="S89" s="43">
        <v>3.4881816418948122E-2</v>
      </c>
      <c r="T89" s="43">
        <v>0.17844944693091216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0.61646412078338753</v>
      </c>
      <c r="Q90" s="43">
        <v>8.1026523202400655E-2</v>
      </c>
      <c r="R90" s="43">
        <v>8.503330748336109E-2</v>
      </c>
      <c r="S90" s="43">
        <v>3.5966717904652931E-2</v>
      </c>
      <c r="T90" s="43">
        <v>0.18150933062619781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0.61326393213042263</v>
      </c>
      <c r="Q91" s="43">
        <v>8.092678165391369E-2</v>
      </c>
      <c r="R91" s="43">
        <v>8.3990721975758478E-2</v>
      </c>
      <c r="S91" s="43">
        <v>3.4964176683027218E-2</v>
      </c>
      <c r="T91" s="43">
        <v>0.18685438755687797</v>
      </c>
      <c r="U91" s="43">
        <v>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0.61989566283332675</v>
      </c>
      <c r="Q92" s="43">
        <v>8.1523354020904049E-2</v>
      </c>
      <c r="R92" s="43">
        <v>8.3784889170737495E-2</v>
      </c>
      <c r="S92" s="43">
        <v>3.340784154208943E-2</v>
      </c>
      <c r="T92" s="43">
        <v>0.18138825243294232</v>
      </c>
      <c r="U92" s="43">
        <v>1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0.61717723468225505</v>
      </c>
      <c r="Q93" s="43">
        <v>8.0973056703706317E-2</v>
      </c>
      <c r="R93" s="43">
        <v>8.3331469947683368E-2</v>
      </c>
      <c r="S93" s="43">
        <v>3.3728163949303253E-2</v>
      </c>
      <c r="T93" s="43">
        <v>0.18479007471705203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0.61751779655572825</v>
      </c>
      <c r="Q94" s="43">
        <v>8.0953438300224542E-2</v>
      </c>
      <c r="R94" s="43">
        <v>8.3119318193495578E-2</v>
      </c>
      <c r="S94" s="43">
        <v>3.1528129210470802E-2</v>
      </c>
      <c r="T94" s="43">
        <v>0.18688131774008093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8.138082216285876E-2</v>
      </c>
      <c r="R95" s="43">
        <v>8.4077131193429466E-2</v>
      </c>
      <c r="S95" s="43">
        <v>2.8055571025654716E-2</v>
      </c>
      <c r="T95" s="43">
        <v>0.18364618365111951</v>
      </c>
      <c r="U95" s="43">
        <v>1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0.62208975796637833</v>
      </c>
      <c r="Q96" s="43">
        <v>8.1541002230663115E-2</v>
      </c>
      <c r="R96" s="43">
        <v>8.3716632085418061E-2</v>
      </c>
      <c r="S96" s="43">
        <v>2.5676846095244781E-2</v>
      </c>
      <c r="T96" s="43">
        <v>0.18697576162229576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0.61794212442492791</v>
      </c>
      <c r="Q97" s="43">
        <v>8.1125609081708475E-2</v>
      </c>
      <c r="R97" s="43">
        <v>8.4188297890064517E-2</v>
      </c>
      <c r="S97" s="43">
        <v>2.9581897651205429E-2</v>
      </c>
      <c r="T97" s="43">
        <v>0.1871620709520937</v>
      </c>
      <c r="U97" s="43">
        <v>1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0.61886439382863745</v>
      </c>
      <c r="Q98" s="43">
        <v>8.08478261704213E-2</v>
      </c>
      <c r="R98" s="43">
        <v>8.3538441277316369E-2</v>
      </c>
      <c r="S98" s="43">
        <v>2.5903056021097746E-2</v>
      </c>
      <c r="T98" s="43">
        <v>0.19084628270252729</v>
      </c>
      <c r="U98" s="43">
        <v>1.0000000000000002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0.62384258931639425</v>
      </c>
      <c r="Q99" s="43">
        <v>8.1498172655774262E-2</v>
      </c>
      <c r="R99" s="43">
        <v>8.4814399546491087E-2</v>
      </c>
      <c r="S99" s="43">
        <v>2.1896125434202846E-2</v>
      </c>
      <c r="T99" s="43">
        <v>0.18794871304713762</v>
      </c>
      <c r="U99" s="43">
        <v>1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0.61884311096231148</v>
      </c>
      <c r="Q100" s="43">
        <v>8.1100884550551255E-2</v>
      </c>
      <c r="R100" s="43">
        <v>8.4905003921263614E-2</v>
      </c>
      <c r="S100" s="43">
        <v>2.2882181822274566E-2</v>
      </c>
      <c r="T100" s="43">
        <v>0.19226881874359911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0.61742294049348678</v>
      </c>
      <c r="Q101" s="43">
        <v>8.139893058344673E-2</v>
      </c>
      <c r="R101" s="43">
        <v>8.4748972292622529E-2</v>
      </c>
      <c r="S101" s="43">
        <v>2.3025471899890518E-2</v>
      </c>
      <c r="T101" s="43">
        <v>0.19340368473055355</v>
      </c>
      <c r="U101" s="43">
        <v>1.0000000000000002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0.61584738343879686</v>
      </c>
      <c r="Q102" s="43">
        <v>8.1570612724152544E-2</v>
      </c>
      <c r="R102" s="43">
        <v>8.4025003555901451E-2</v>
      </c>
      <c r="S102" s="43">
        <v>2.2277713413657137E-2</v>
      </c>
      <c r="T102" s="43">
        <v>0.19627928686749208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0.61812090162755817</v>
      </c>
      <c r="Q103" s="43">
        <v>8.1871746213851279E-2</v>
      </c>
      <c r="R103" s="43">
        <v>8.4759846427122809E-2</v>
      </c>
      <c r="S103" s="43">
        <v>2.0861608289133492E-2</v>
      </c>
      <c r="T103" s="43">
        <v>0.19438589744233439</v>
      </c>
      <c r="U103" s="43">
        <v>1.0000000000000002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0.62418458151484035</v>
      </c>
      <c r="Q104" s="43">
        <v>8.2337723318234829E-2</v>
      </c>
      <c r="R104" s="43">
        <v>8.5071435122174757E-2</v>
      </c>
      <c r="S104" s="43">
        <v>1.7850678717047475E-2</v>
      </c>
      <c r="T104" s="43">
        <v>0.19055558132770262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0.62650059438472638</v>
      </c>
      <c r="Q105" s="43">
        <v>8.2515105226709906E-2</v>
      </c>
      <c r="R105" s="43">
        <v>8.6587309540730698E-2</v>
      </c>
      <c r="S105" s="43">
        <v>1.9080348880868628E-2</v>
      </c>
      <c r="T105" s="43">
        <v>0.18531664196696437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0.62302614456034899</v>
      </c>
      <c r="Q106" s="43">
        <v>8.205749258366847E-2</v>
      </c>
      <c r="R106" s="43">
        <v>8.6192367816195423E-2</v>
      </c>
      <c r="S106" s="43">
        <v>1.6660565557389619E-2</v>
      </c>
      <c r="T106" s="43">
        <v>0.19206342948239755</v>
      </c>
      <c r="U106" s="43">
        <v>1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8.1702430391611403E-2</v>
      </c>
      <c r="R107" s="43">
        <v>8.6146079341875625E-2</v>
      </c>
      <c r="S107" s="43">
        <v>1.6766800091683499E-2</v>
      </c>
      <c r="T107" s="43">
        <v>0.19596607753928372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8.1811367376723051E-2</v>
      </c>
      <c r="R108" s="43">
        <v>8.5722951319478283E-2</v>
      </c>
      <c r="S108" s="43">
        <v>1.7668084693545239E-2</v>
      </c>
      <c r="T108" s="43">
        <v>0.19598994923562216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0.61839491063938057</v>
      </c>
      <c r="Q109" s="43">
        <v>8.1693667583508559E-2</v>
      </c>
      <c r="R109" s="43">
        <v>8.4905428097121816E-2</v>
      </c>
      <c r="S109" s="43">
        <v>1.9146767217643416E-2</v>
      </c>
      <c r="T109" s="43">
        <v>0.19585922646234571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0.62673974944776334</v>
      </c>
      <c r="Q110" s="43">
        <v>8.1705241523744532E-2</v>
      </c>
      <c r="R110" s="43">
        <v>8.472945082674066E-2</v>
      </c>
      <c r="S110" s="43">
        <v>1.6869165404559825E-2</v>
      </c>
      <c r="T110" s="43">
        <v>0.1899563927971917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0.62985944705320684</v>
      </c>
      <c r="Q111" s="43">
        <v>8.1857922535208821E-2</v>
      </c>
      <c r="R111" s="43">
        <v>8.5576111469102253E-2</v>
      </c>
      <c r="S111" s="43">
        <v>1.6607152046167049E-2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0.62847630806785382</v>
      </c>
      <c r="Q112" s="43">
        <v>8.136133909848281E-2</v>
      </c>
      <c r="R112" s="43">
        <v>8.4370655185051602E-2</v>
      </c>
      <c r="S112" s="43">
        <v>1.9447538384040088E-2</v>
      </c>
      <c r="T112" s="43">
        <v>0.18634415926457173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0.6276778018634166</v>
      </c>
      <c r="Q113" s="43">
        <v>8.1808499646859531E-2</v>
      </c>
      <c r="R113" s="43">
        <v>8.4015658681486347E-2</v>
      </c>
      <c r="S113" s="43">
        <v>1.7613062094435132E-2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0.6305893035087935</v>
      </c>
      <c r="Q114" s="43">
        <v>8.2357897312013428E-2</v>
      </c>
      <c r="R114" s="43">
        <v>8.4328373090429024E-2</v>
      </c>
      <c r="S114" s="43">
        <v>1.6660651395613141E-2</v>
      </c>
      <c r="T114" s="43">
        <v>0.18606377469315097</v>
      </c>
      <c r="U114" s="43">
        <v>1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8.5777403958794296E-2</v>
      </c>
      <c r="S115" s="43">
        <v>1.5405225833725252E-2</v>
      </c>
      <c r="T115" s="43">
        <v>0.18022128589475678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0.63533334665443986</v>
      </c>
      <c r="Q116" s="43">
        <v>8.2666466073506917E-2</v>
      </c>
      <c r="R116" s="43">
        <v>8.511408406716954E-2</v>
      </c>
      <c r="S116" s="43">
        <v>1.5924141598209735E-2</v>
      </c>
      <c r="T116" s="43">
        <v>0.18096196160667402</v>
      </c>
      <c r="U116" s="43">
        <v>1.0000000000000002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0.63427935963360182</v>
      </c>
      <c r="Q117" s="43">
        <v>8.2465891139147179E-2</v>
      </c>
      <c r="R117" s="43">
        <v>8.5057771950825686E-2</v>
      </c>
      <c r="S117" s="43">
        <v>1.7971340427493397E-2</v>
      </c>
      <c r="T117" s="43">
        <v>0.18022563684893192</v>
      </c>
      <c r="U117" s="43">
        <v>0.99999999999999989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0.63186416118919053</v>
      </c>
      <c r="Q118" s="43">
        <v>8.1899103872230899E-2</v>
      </c>
      <c r="R118" s="43">
        <v>8.422650180989763E-2</v>
      </c>
      <c r="S118" s="43">
        <v>1.8017671695044979E-2</v>
      </c>
      <c r="T118" s="43">
        <v>0.18399256143363607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0.63199261584854427</v>
      </c>
      <c r="Q119" s="43">
        <v>8.1781261672170286E-2</v>
      </c>
      <c r="R119" s="43">
        <v>8.4040464748115676E-2</v>
      </c>
      <c r="S119" s="43">
        <v>1.9466488618304745E-2</v>
      </c>
      <c r="T119" s="43">
        <v>0.18271916911286501</v>
      </c>
      <c r="U119" s="43">
        <v>0.99999999999999989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8.3411323826689018E-2</v>
      </c>
      <c r="S120" s="43">
        <v>1.8581165933753675E-2</v>
      </c>
      <c r="T120" s="43">
        <v>0.18718570480262042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8.2114214157683774E-2</v>
      </c>
      <c r="R121" s="43">
        <v>8.3741059348894115E-2</v>
      </c>
      <c r="S121" s="43">
        <v>1.9341292750292123E-2</v>
      </c>
      <c r="T121" s="43">
        <v>0.18315983518168116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0.63535495015292331</v>
      </c>
      <c r="Q122" s="43">
        <v>8.2274250458235526E-2</v>
      </c>
      <c r="R122" s="43">
        <v>8.3589747155755845E-2</v>
      </c>
      <c r="S122" s="43">
        <v>1.7125044911236145E-2</v>
      </c>
      <c r="T122" s="43">
        <v>0.18165600732184933</v>
      </c>
      <c r="U122" s="43">
        <v>1.0000000000000002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0.63397283730216669</v>
      </c>
      <c r="Q123" s="43">
        <v>8.2032125802076611E-2</v>
      </c>
      <c r="R123" s="43">
        <v>8.3745937041720814E-2</v>
      </c>
      <c r="S123" s="43">
        <v>1.8119940638445835E-2</v>
      </c>
      <c r="T123" s="43">
        <v>0.18212915921559017</v>
      </c>
      <c r="U123" s="43">
        <v>1.0000000000000002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0.63549448116488649</v>
      </c>
      <c r="Q124" s="43">
        <v>8.2102413447421627E-2</v>
      </c>
      <c r="R124" s="43">
        <v>8.3777523044971741E-2</v>
      </c>
      <c r="S124" s="43">
        <v>1.7473681045311801E-2</v>
      </c>
      <c r="T124" s="43">
        <v>0.18115190129740835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0.63583831017228321</v>
      </c>
      <c r="Q125" s="43">
        <v>8.2386255617299328E-2</v>
      </c>
      <c r="R125" s="43">
        <v>8.3656659610081147E-2</v>
      </c>
      <c r="S125" s="43">
        <v>1.6725892933371362E-2</v>
      </c>
      <c r="T125" s="43">
        <v>0.18139288166696491</v>
      </c>
      <c r="U125" s="43">
        <v>0.99999999999999989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8.2573997378251024E-2</v>
      </c>
      <c r="R126" s="43">
        <v>8.3529511762492986E-2</v>
      </c>
      <c r="S126" s="43">
        <v>1.6406979203633595E-2</v>
      </c>
      <c r="T126" s="43">
        <v>0.18068984889196474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0.63768886429755023</v>
      </c>
      <c r="Q127" s="43">
        <v>8.2815833376520917E-2</v>
      </c>
      <c r="R127" s="43">
        <v>8.3561486931714807E-2</v>
      </c>
      <c r="S127" s="43">
        <v>1.5970311930266934E-2</v>
      </c>
      <c r="T127" s="43">
        <v>0.17996350346394707</v>
      </c>
      <c r="U127" s="43">
        <v>1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0.63945943569208796</v>
      </c>
      <c r="Q128" s="43">
        <v>8.2783810729801399E-2</v>
      </c>
      <c r="R128" s="43">
        <v>8.3762424305075245E-2</v>
      </c>
      <c r="S128" s="43">
        <v>1.4941902252562462E-2</v>
      </c>
      <c r="T128" s="43">
        <v>0.17905242702047303</v>
      </c>
      <c r="U128" s="43">
        <v>1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8.2557610059340772E-2</v>
      </c>
      <c r="R129" s="43">
        <v>8.3681989339780466E-2</v>
      </c>
      <c r="S129" s="43">
        <v>1.4797764228887848E-2</v>
      </c>
      <c r="T129" s="43">
        <v>0.18076255597704979</v>
      </c>
      <c r="U129" s="43">
        <v>1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0.63933172262948534</v>
      </c>
      <c r="Q130" s="43">
        <v>8.2640721648510315E-2</v>
      </c>
      <c r="R130" s="43">
        <v>8.3745695244337504E-2</v>
      </c>
      <c r="S130" s="43">
        <v>1.4938918050608013E-2</v>
      </c>
      <c r="T130" s="43">
        <v>0.17934294242705887</v>
      </c>
      <c r="U130" s="43">
        <v>1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0.64063912184651273</v>
      </c>
      <c r="Q131" s="43">
        <v>8.2354535872584941E-2</v>
      </c>
      <c r="R131" s="43">
        <v>8.35836824457553E-2</v>
      </c>
      <c r="S131" s="43">
        <v>1.3992477970306585E-2</v>
      </c>
      <c r="T131" s="43">
        <v>0.17943018186484042</v>
      </c>
      <c r="U131" s="43">
        <v>0.99999999999999989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8.2763550538147074E-2</v>
      </c>
      <c r="R132" s="43">
        <v>8.3904058056816277E-2</v>
      </c>
      <c r="S132" s="43">
        <v>1.3559330466173407E-2</v>
      </c>
      <c r="T132" s="43">
        <v>0.17792106931915308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0.64473628488000789</v>
      </c>
      <c r="Q133" s="43">
        <v>8.319902471197263E-2</v>
      </c>
      <c r="R133" s="43">
        <v>8.4281098110169095E-2</v>
      </c>
      <c r="S133" s="43">
        <v>1.4197391841804432E-2</v>
      </c>
      <c r="T133" s="43">
        <v>0.17358620045604584</v>
      </c>
      <c r="U133" s="43">
        <v>1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0.6467304531355208</v>
      </c>
      <c r="Q134" s="43">
        <v>8.2920548984134618E-2</v>
      </c>
      <c r="R134" s="43">
        <v>8.4110608981766033E-2</v>
      </c>
      <c r="S134" s="43">
        <v>1.3490552056511109E-2</v>
      </c>
      <c r="T134" s="43">
        <v>0.1727478368420674</v>
      </c>
      <c r="U134" s="43">
        <v>0.99999999999999989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0.65568602342358473</v>
      </c>
      <c r="Q135" s="43">
        <v>8.387567388246317E-2</v>
      </c>
      <c r="R135" s="43">
        <v>8.5605211991969354E-2</v>
      </c>
      <c r="S135" s="43">
        <v>1.2859058156512242E-2</v>
      </c>
      <c r="T135" s="43">
        <v>0.16197403254547041</v>
      </c>
      <c r="U135" s="43">
        <v>0.99999999999999989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0.66236164285808252</v>
      </c>
      <c r="Q136" s="43">
        <v>8.4274436356898477E-2</v>
      </c>
      <c r="R136" s="43">
        <v>8.6843370991597779E-2</v>
      </c>
      <c r="S136" s="43">
        <v>1.0273891530450425E-2</v>
      </c>
      <c r="T136" s="43">
        <v>0.15624665826297079</v>
      </c>
      <c r="U136" s="43">
        <v>1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0.65684408601781064</v>
      </c>
      <c r="Q137" s="43">
        <v>8.4093518720260427E-2</v>
      </c>
      <c r="R137" s="43">
        <v>8.5968263670224435E-2</v>
      </c>
      <c r="S137" s="43">
        <v>9.5666877567443884E-3</v>
      </c>
      <c r="T137" s="43">
        <v>0.16352744383496021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0.65554554002440446</v>
      </c>
      <c r="Q138" s="43">
        <v>8.4311963654838964E-2</v>
      </c>
      <c r="R138" s="43">
        <v>8.6055703889861834E-2</v>
      </c>
      <c r="S138" s="43">
        <v>9.7806474804415407E-3</v>
      </c>
      <c r="T138" s="43">
        <v>0.16430614495045318</v>
      </c>
      <c r="U138" s="43">
        <v>0.99999999999999989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0.65474006095967419</v>
      </c>
      <c r="Q139" s="43">
        <v>8.4251340820532331E-2</v>
      </c>
      <c r="R139" s="43">
        <v>8.6965422465667908E-2</v>
      </c>
      <c r="S139" s="43">
        <v>8.8382841462081464E-3</v>
      </c>
      <c r="T139" s="43">
        <v>0.16520489160791743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0.65249919131062895</v>
      </c>
      <c r="Q140" s="43">
        <v>8.3807708207086953E-2</v>
      </c>
      <c r="R140" s="43">
        <v>8.6463375270498605E-2</v>
      </c>
      <c r="S140" s="43">
        <v>1.1446563876258321E-2</v>
      </c>
      <c r="T140" s="43">
        <v>0.16578316133552706</v>
      </c>
      <c r="U140" s="43">
        <v>0.99999999999999989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0.65235850168902754</v>
      </c>
      <c r="Q141" s="43">
        <v>8.3767838845100098E-2</v>
      </c>
      <c r="R141" s="43">
        <v>8.660783560476544E-2</v>
      </c>
      <c r="S141" s="43">
        <v>1.2831258935902654E-2</v>
      </c>
      <c r="T141" s="43">
        <v>0.1644345649252042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0.65540297909551304</v>
      </c>
      <c r="Q142" s="43">
        <v>8.4094822676719458E-2</v>
      </c>
      <c r="R142" s="43">
        <v>8.7093956015489152E-2</v>
      </c>
      <c r="S142" s="43">
        <v>1.1613640408399814E-2</v>
      </c>
      <c r="T142" s="43">
        <v>0.1617946018038785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0.65996806183455259</v>
      </c>
      <c r="Q143" s="43">
        <v>8.4026633381848848E-2</v>
      </c>
      <c r="R143" s="43">
        <v>8.7453083401262122E-2</v>
      </c>
      <c r="S143" s="43">
        <v>1.2454403099194277E-2</v>
      </c>
      <c r="T143" s="43">
        <v>0.15609781828314237</v>
      </c>
      <c r="U143" s="43">
        <v>1.0000000000000002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0.66120424699573555</v>
      </c>
      <c r="Q144" s="43">
        <v>8.4376664325683109E-2</v>
      </c>
      <c r="R144" s="43">
        <v>8.7616891637224054E-2</v>
      </c>
      <c r="S144" s="43">
        <v>1.306080298427478E-2</v>
      </c>
      <c r="T144" s="43">
        <v>0.15374139405708265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0.66103904203571173</v>
      </c>
      <c r="Q145" s="43">
        <v>8.4355582423199571E-2</v>
      </c>
      <c r="R145" s="43">
        <v>8.7759497801720251E-2</v>
      </c>
      <c r="S145" s="43">
        <v>1.25911989789087E-2</v>
      </c>
      <c r="T145" s="43">
        <v>0.15425467876045984</v>
      </c>
      <c r="U145" s="43">
        <v>1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8.7852543838209229E-2</v>
      </c>
      <c r="S146" s="43">
        <v>1.2009749116524276E-2</v>
      </c>
      <c r="T146" s="43">
        <v>0.15283904887282668</v>
      </c>
      <c r="U146" s="43">
        <v>1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0.66867751239187345</v>
      </c>
      <c r="Q147" s="43">
        <v>8.4837191058016653E-2</v>
      </c>
      <c r="R147" s="43">
        <v>8.8579535590580891E-2</v>
      </c>
      <c r="S147" s="43">
        <v>1.2814517720923284E-2</v>
      </c>
      <c r="T147" s="43">
        <v>0.14509124323860581</v>
      </c>
      <c r="U147" s="43">
        <v>1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8.4940173345401757E-2</v>
      </c>
      <c r="R148" s="43">
        <v>8.9161005237623256E-2</v>
      </c>
      <c r="S148" s="43">
        <v>1.2886570994782267E-2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0.67545054854561681</v>
      </c>
      <c r="Q149" s="43">
        <v>8.5587836858725952E-2</v>
      </c>
      <c r="R149" s="43">
        <v>8.9212594621736099E-2</v>
      </c>
      <c r="S149" s="43">
        <v>1.1356207516370691E-2</v>
      </c>
      <c r="T149" s="43">
        <v>0.13839281245755053</v>
      </c>
      <c r="U149" s="43">
        <v>1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2">IF(L150="","",L150/L149-1)</f>
        <v>6.3047214056866085E-3</v>
      </c>
      <c r="N150" s="12"/>
      <c r="O150" s="23">
        <v>42491</v>
      </c>
      <c r="P150" s="43">
        <v>0.67121870162955566</v>
      </c>
      <c r="Q150" s="43">
        <v>8.5136576795123056E-2</v>
      </c>
      <c r="R150" s="43">
        <v>8.8736589398371743E-2</v>
      </c>
      <c r="S150" s="43">
        <v>9.9919787627293349E-3</v>
      </c>
      <c r="T150" s="43">
        <v>0.14491615341422018</v>
      </c>
      <c r="U150" s="43">
        <v>0.99999999999999989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2"/>
        <v>-6.4909537757451563E-4</v>
      </c>
      <c r="N151" s="12"/>
      <c r="O151" s="23">
        <v>42522</v>
      </c>
      <c r="P151" s="43">
        <v>0.67165466957090048</v>
      </c>
      <c r="Q151" s="43">
        <v>8.5276896277818995E-2</v>
      </c>
      <c r="R151" s="43">
        <v>8.8628254804965931E-2</v>
      </c>
      <c r="S151" s="43">
        <v>1.023372681014962E-2</v>
      </c>
      <c r="T151" s="43">
        <v>0.14420645253616507</v>
      </c>
      <c r="U151" s="43">
        <v>1.0000000000000002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2"/>
        <v>7.2888075290145071E-3</v>
      </c>
      <c r="N152" s="12"/>
      <c r="O152" s="23">
        <v>42552</v>
      </c>
      <c r="P152" s="43">
        <v>0.67042123165096146</v>
      </c>
      <c r="Q152" s="43">
        <v>8.4828640307242437E-2</v>
      </c>
      <c r="R152" s="43">
        <v>8.7904550200323173E-2</v>
      </c>
      <c r="S152" s="43">
        <v>9.6925634058423697E-3</v>
      </c>
      <c r="T152" s="43">
        <v>0.1471530144356307</v>
      </c>
      <c r="U152" s="43">
        <v>1.0000000000000002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2"/>
        <v>3.5509426682946987E-3</v>
      </c>
      <c r="N153" s="12"/>
      <c r="O153" s="23">
        <v>42583</v>
      </c>
      <c r="P153" s="43">
        <v>0.66804902785344378</v>
      </c>
      <c r="Q153" s="43">
        <v>8.4612592449708604E-2</v>
      </c>
      <c r="R153" s="43">
        <v>8.783979045214857E-2</v>
      </c>
      <c r="S153" s="43">
        <v>6.9818800856716705E-3</v>
      </c>
      <c r="T153" s="43">
        <v>0.15251670915902743</v>
      </c>
      <c r="U153" s="43">
        <v>1.0000000000000002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2"/>
        <v>-4.0238700194711319E-3</v>
      </c>
      <c r="N154" s="12"/>
      <c r="O154" s="23">
        <v>42614</v>
      </c>
      <c r="P154" s="43">
        <v>0.6707480307449778</v>
      </c>
      <c r="Q154" s="43">
        <v>8.4869990314506941E-2</v>
      </c>
      <c r="R154" s="43">
        <v>8.8359524216788873E-2</v>
      </c>
      <c r="S154" s="43">
        <v>7.3605921560575688E-3</v>
      </c>
      <c r="T154" s="43">
        <v>0.14866186256766889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2"/>
        <v>-3.0241420031551502E-4</v>
      </c>
      <c r="N155" s="12"/>
      <c r="O155" s="23">
        <v>42644</v>
      </c>
      <c r="P155" s="43">
        <v>0.6740619911795952</v>
      </c>
      <c r="Q155" s="43">
        <v>8.4642244076392051E-2</v>
      </c>
      <c r="R155" s="43">
        <v>8.83038036116362E-2</v>
      </c>
      <c r="S155" s="43">
        <v>7.4796889163277055E-3</v>
      </c>
      <c r="T155" s="43">
        <v>0.14551227221604879</v>
      </c>
      <c r="U155" s="43">
        <v>1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2"/>
        <v>3.4601466519952329E-3</v>
      </c>
      <c r="N156" s="12"/>
      <c r="O156" s="23">
        <v>42675</v>
      </c>
      <c r="P156" s="43">
        <v>0.67173768029410663</v>
      </c>
      <c r="Q156" s="43">
        <v>8.4350379393538982E-2</v>
      </c>
      <c r="R156" s="43">
        <v>8.8081478641528127E-2</v>
      </c>
      <c r="S156" s="43">
        <v>6.5221601711069116E-3</v>
      </c>
      <c r="T156" s="43">
        <v>0.14930830149971933</v>
      </c>
      <c r="U156" s="43">
        <v>1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2"/>
        <v>8.5037339621505392E-3</v>
      </c>
      <c r="N157" s="12"/>
      <c r="O157" s="23">
        <v>42705</v>
      </c>
      <c r="P157" s="43">
        <v>0.66607356787368832</v>
      </c>
      <c r="Q157" s="43">
        <v>8.3806078825521366E-2</v>
      </c>
      <c r="R157" s="43">
        <v>8.7338772951765647E-2</v>
      </c>
      <c r="S157" s="43">
        <v>8.8923520392325817E-3</v>
      </c>
      <c r="T157" s="43">
        <v>0.15388922830979199</v>
      </c>
      <c r="U157" s="43">
        <v>0.99999999999999989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2"/>
        <v>-8.78538014840613E-4</v>
      </c>
      <c r="N158" s="12"/>
      <c r="O158" s="23">
        <v>42736</v>
      </c>
      <c r="P158" s="43">
        <v>0.66922332742214574</v>
      </c>
      <c r="Q158" s="43">
        <v>8.3796224804446928E-2</v>
      </c>
      <c r="R158" s="43">
        <v>8.7415570853849753E-2</v>
      </c>
      <c r="S158" s="43">
        <v>9.0157578166256899E-3</v>
      </c>
      <c r="T158" s="43">
        <v>0.15054911910293192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2"/>
        <v>7.4485086908464559E-3</v>
      </c>
      <c r="N159" s="12"/>
      <c r="O159" s="23">
        <v>42767</v>
      </c>
      <c r="P159" s="43">
        <v>0.66432640419352662</v>
      </c>
      <c r="Q159" s="43">
        <v>8.3176682561511728E-2</v>
      </c>
      <c r="R159" s="43">
        <v>8.6688327715668131E-2</v>
      </c>
      <c r="S159" s="43">
        <v>8.3754400849895393E-3</v>
      </c>
      <c r="T159" s="43">
        <v>0.15743314544430398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2"/>
        <v>4.9546073415891456E-3</v>
      </c>
      <c r="N160" s="12"/>
      <c r="O160" s="23">
        <v>42795</v>
      </c>
      <c r="P160" s="43">
        <v>0.6610511552863787</v>
      </c>
      <c r="Q160" s="43">
        <v>8.2766606525183639E-2</v>
      </c>
      <c r="R160" s="43">
        <v>8.6502565914902699E-2</v>
      </c>
      <c r="S160" s="43">
        <v>9.5899781245145088E-3</v>
      </c>
      <c r="T160" s="43">
        <v>0.16008969414902052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2"/>
        <v>7.9467813444145108E-5</v>
      </c>
      <c r="N161" s="12"/>
      <c r="O161" s="23">
        <v>42826</v>
      </c>
      <c r="P161" s="43">
        <v>0.66398678510366238</v>
      </c>
      <c r="Q161" s="43">
        <v>8.342012970489518E-2</v>
      </c>
      <c r="R161" s="43">
        <v>8.6576228317706019E-2</v>
      </c>
      <c r="S161" s="43">
        <v>8.9042720840163594E-3</v>
      </c>
      <c r="T161" s="43">
        <v>0.15711258478972015</v>
      </c>
      <c r="U161" s="43">
        <v>1.0000000000000002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2"/>
        <v>-3.3474011480225663E-3</v>
      </c>
      <c r="N162" s="12"/>
      <c r="O162" s="23">
        <v>42856</v>
      </c>
      <c r="P162" s="43">
        <v>0.66621688025345482</v>
      </c>
      <c r="Q162" s="43">
        <v>8.3783097835062867E-2</v>
      </c>
      <c r="R162" s="43">
        <v>8.7190233109481263E-2</v>
      </c>
      <c r="S162" s="43">
        <v>7.6742301322561364E-3</v>
      </c>
      <c r="T162" s="43">
        <v>0.15513555866974502</v>
      </c>
      <c r="U162" s="43">
        <v>1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2"/>
        <v>3.7380924527077308E-3</v>
      </c>
      <c r="N163" s="12"/>
      <c r="O163" s="23">
        <v>42887</v>
      </c>
      <c r="P163" s="43">
        <v>0.66373577456396504</v>
      </c>
      <c r="Q163" s="43">
        <v>8.3636037837979668E-2</v>
      </c>
      <c r="R163" s="43">
        <v>8.6704510596457396E-2</v>
      </c>
      <c r="S163" s="43">
        <v>8.5585634168824972E-3</v>
      </c>
      <c r="T163" s="43">
        <v>0.15736511358471533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140.36411960132892</v>
      </c>
      <c r="L164" s="39">
        <v>109.75058594376398</v>
      </c>
      <c r="M164" s="42">
        <f t="shared" si="2"/>
        <v>-4.3342091699003493E-3</v>
      </c>
      <c r="N164" s="12"/>
      <c r="O164" s="23">
        <v>42917</v>
      </c>
      <c r="P164" s="43">
        <v>0.66815052486174487</v>
      </c>
      <c r="Q164" s="43">
        <v>8.3917271546185182E-2</v>
      </c>
      <c r="R164" s="43">
        <v>8.7081941947780211E-2</v>
      </c>
      <c r="S164" s="43">
        <v>8.5958194965673283E-3</v>
      </c>
      <c r="T164" s="43">
        <v>0.15225444214772235</v>
      </c>
      <c r="U164" s="43">
        <v>0.99999999999999989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2"/>
        <v>-5.4951974358283806E-3</v>
      </c>
      <c r="N165" s="12"/>
      <c r="O165" s="23">
        <v>42948</v>
      </c>
      <c r="P165" s="43">
        <v>0.67184243166953606</v>
      </c>
      <c r="Q165" s="43">
        <v>8.4297663503481099E-2</v>
      </c>
      <c r="R165" s="43">
        <v>8.7725724177952422E-2</v>
      </c>
      <c r="S165" s="43">
        <v>7.6061182786406429E-3</v>
      </c>
      <c r="T165" s="43">
        <v>0.14852806237038979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2"/>
        <v>7.271660564975857E-4</v>
      </c>
      <c r="N166" s="12"/>
      <c r="O166" s="23">
        <v>42979</v>
      </c>
      <c r="P166" s="43">
        <v>0.67135424565021373</v>
      </c>
      <c r="Q166" s="43">
        <v>8.490231011717278E-2</v>
      </c>
      <c r="R166" s="43">
        <v>8.8068197987518568E-2</v>
      </c>
      <c r="S166" s="43">
        <v>7.2551099599125176E-3</v>
      </c>
      <c r="T166" s="43">
        <v>0.14842013628518247</v>
      </c>
      <c r="U166" s="43">
        <v>1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2"/>
        <v>3.2228648612311339E-3</v>
      </c>
      <c r="N167" s="12"/>
      <c r="O167" s="23">
        <v>43009</v>
      </c>
      <c r="P167" s="43">
        <v>0.67327177437410579</v>
      </c>
      <c r="Q167" s="43">
        <v>8.4380650008477429E-2</v>
      </c>
      <c r="R167" s="43">
        <v>8.770429517135106E-2</v>
      </c>
      <c r="S167" s="43">
        <v>6.543059709365264E-3</v>
      </c>
      <c r="T167" s="43">
        <v>0.14810022073670043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2"/>
        <v>4.0536269054165519E-3</v>
      </c>
      <c r="N168" s="12"/>
      <c r="O168" s="23">
        <v>43040</v>
      </c>
      <c r="P168" s="43">
        <v>0.67055360025857369</v>
      </c>
      <c r="Q168" s="43">
        <v>8.412261845628273E-2</v>
      </c>
      <c r="R168" s="43">
        <v>8.7188898449362937E-2</v>
      </c>
      <c r="S168" s="43">
        <v>5.9450082578536324E-3</v>
      </c>
      <c r="T168" s="43">
        <v>0.15218987457792707</v>
      </c>
      <c r="U168" s="43">
        <v>1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2"/>
        <v>4.944157404086047E-3</v>
      </c>
      <c r="N169" s="12"/>
      <c r="O169" s="23">
        <v>43070</v>
      </c>
      <c r="P169" s="43">
        <v>0.66725458854421249</v>
      </c>
      <c r="Q169" s="43">
        <v>8.3790977857835375E-2</v>
      </c>
      <c r="R169" s="43">
        <v>8.7080979500805678E-2</v>
      </c>
      <c r="S169" s="43">
        <v>7.1671705392653846E-3</v>
      </c>
      <c r="T169" s="43">
        <v>0.1547062835578811</v>
      </c>
      <c r="U169" s="43">
        <v>1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259.86139518637111</v>
      </c>
      <c r="L170" s="39">
        <v>124.82893789570583</v>
      </c>
      <c r="M170" s="42">
        <f t="shared" si="2"/>
        <v>0.12898869440705285</v>
      </c>
      <c r="N170" s="12"/>
      <c r="O170" s="23">
        <v>43101</v>
      </c>
      <c r="P170" s="43">
        <v>0.59414917966930114</v>
      </c>
      <c r="Q170" s="43">
        <v>7.3999228132454367E-2</v>
      </c>
      <c r="R170" s="43">
        <v>7.7274022200185796E-2</v>
      </c>
      <c r="S170" s="43">
        <v>6.7513776036580058E-3</v>
      </c>
      <c r="T170" s="43">
        <v>0.24782619239440071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251.89399894453408</v>
      </c>
      <c r="L171" s="39">
        <v>123.74219532939698</v>
      </c>
      <c r="M171" s="42">
        <f t="shared" si="2"/>
        <v>-8.7058544647462544E-3</v>
      </c>
      <c r="N171" s="12"/>
      <c r="O171" s="23">
        <v>43132</v>
      </c>
      <c r="P171" s="43">
        <v>0.59936718313663351</v>
      </c>
      <c r="Q171" s="43">
        <v>7.4428691833688512E-2</v>
      </c>
      <c r="R171" s="43">
        <v>7.7665812432695533E-2</v>
      </c>
      <c r="S171" s="43">
        <v>6.2007595343024705E-3</v>
      </c>
      <c r="T171" s="43">
        <v>0.24233755306267996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259.36506284973689</v>
      </c>
      <c r="L172" s="39">
        <v>124.90914867480068</v>
      </c>
      <c r="M172" s="42">
        <f t="shared" si="2"/>
        <v>9.4305207879763486E-3</v>
      </c>
      <c r="N172" s="12"/>
      <c r="O172" s="23">
        <v>43160</v>
      </c>
      <c r="P172" s="43">
        <v>0.59376764501707235</v>
      </c>
      <c r="Q172" s="43">
        <v>7.3514986616570896E-2</v>
      </c>
      <c r="R172" s="43">
        <v>7.7366487671736928E-2</v>
      </c>
      <c r="S172" s="43">
        <v>8.1568718971971495E-3</v>
      </c>
      <c r="T172" s="43">
        <v>0.24719400879742262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257.81434402786198</v>
      </c>
      <c r="L173" s="39">
        <v>125.02577440782339</v>
      </c>
      <c r="M173" s="42">
        <f t="shared" si="2"/>
        <v>9.3368447595731929E-4</v>
      </c>
      <c r="N173" s="12"/>
      <c r="O173" s="23">
        <v>43191</v>
      </c>
      <c r="P173" s="43">
        <v>0.59544557553435662</v>
      </c>
      <c r="Q173" s="43">
        <v>7.3955445373546772E-2</v>
      </c>
      <c r="R173" s="43">
        <v>7.7365296502092507E-2</v>
      </c>
      <c r="S173" s="43">
        <v>7.7468303132453191E-3</v>
      </c>
      <c r="T173" s="43">
        <v>0.24548685227675882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256.22884413086206</v>
      </c>
      <c r="L174" s="39">
        <v>124.64834517480229</v>
      </c>
      <c r="M174" s="42">
        <f t="shared" si="2"/>
        <v>-3.0188113995596177E-3</v>
      </c>
      <c r="N174" s="12"/>
      <c r="O174" s="23">
        <v>43221</v>
      </c>
      <c r="P174" s="43">
        <v>0.59724855628443863</v>
      </c>
      <c r="Q174" s="43">
        <v>7.4179378928267661E-2</v>
      </c>
      <c r="R174" s="43">
        <v>7.7599554923095101E-2</v>
      </c>
      <c r="S174" s="43">
        <v>6.2565950052751278E-3</v>
      </c>
      <c r="T174" s="43">
        <v>0.24471591485892352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263.82999648571257</v>
      </c>
      <c r="L175" s="39">
        <v>125.78367777315935</v>
      </c>
      <c r="M175" s="42">
        <f t="shared" si="2"/>
        <v>9.1082845645877875E-3</v>
      </c>
      <c r="N175" s="12"/>
      <c r="O175" s="23">
        <v>43252</v>
      </c>
      <c r="P175" s="43">
        <v>0.59185774749846665</v>
      </c>
      <c r="Q175" s="43">
        <v>7.3871235736916493E-2</v>
      </c>
      <c r="R175" s="43">
        <v>7.6969685378048061E-2</v>
      </c>
      <c r="S175" s="43">
        <v>7.6001501919137618E-3</v>
      </c>
      <c r="T175" s="43">
        <v>0.24970118119465515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266.07789375669353</v>
      </c>
      <c r="L176" s="39">
        <v>126.21192405818616</v>
      </c>
      <c r="M176" s="42">
        <f t="shared" si="2"/>
        <v>3.4046252471573446E-3</v>
      </c>
      <c r="N176" s="12"/>
      <c r="O176" s="23">
        <v>43282</v>
      </c>
      <c r="P176" s="43">
        <v>0.5925025272843879</v>
      </c>
      <c r="Q176" s="43">
        <v>7.3764656829088587E-2</v>
      </c>
      <c r="R176" s="43">
        <v>7.6778831894324467E-2</v>
      </c>
      <c r="S176" s="43">
        <v>5.9797597316093238E-3</v>
      </c>
      <c r="T176" s="43">
        <v>0.25097422426058957</v>
      </c>
      <c r="U176" s="43">
        <v>0.99999999999999989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267.60603685274799</v>
      </c>
      <c r="L177" s="39">
        <v>126.20796379995456</v>
      </c>
      <c r="M177" s="42">
        <f t="shared" si="2"/>
        <v>-3.1377845327584808E-5</v>
      </c>
      <c r="N177" s="12"/>
      <c r="O177" s="23">
        <v>43313</v>
      </c>
      <c r="P177" s="43">
        <v>0.5925211193204234</v>
      </c>
      <c r="Q177" s="43">
        <v>7.3694933419626199E-2</v>
      </c>
      <c r="R177" s="43">
        <v>7.6078116205512455E-2</v>
      </c>
      <c r="S177" s="43">
        <v>5.2822868430344398E-3</v>
      </c>
      <c r="T177" s="43">
        <v>0.25242354421140356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283.5</v>
      </c>
      <c r="L178" s="39">
        <v>128.35186662497551</v>
      </c>
      <c r="M178" s="42">
        <f t="shared" si="2"/>
        <v>1.6987064528028784E-2</v>
      </c>
      <c r="N178" s="12"/>
      <c r="O178" s="23">
        <v>43344</v>
      </c>
      <c r="P178" s="43">
        <v>0.58262404703781079</v>
      </c>
      <c r="Q178" s="43">
        <v>7.3030661327795912E-2</v>
      </c>
      <c r="R178" s="43">
        <v>7.5222187012031663E-2</v>
      </c>
      <c r="S178" s="43">
        <v>6.1740654890832646E-3</v>
      </c>
      <c r="T178" s="43">
        <v>0.26294903913327827</v>
      </c>
      <c r="U178" s="43">
        <v>0.99999999999999989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283.8</v>
      </c>
      <c r="L179" s="39">
        <v>129.08749106387779</v>
      </c>
      <c r="M179" s="42">
        <f t="shared" si="2"/>
        <v>5.7313107962166931E-3</v>
      </c>
      <c r="N179" s="12"/>
      <c r="O179" s="23">
        <v>43374</v>
      </c>
      <c r="P179" s="43">
        <v>0.58449167238501498</v>
      </c>
      <c r="Q179" s="43">
        <v>7.233276066347262E-2</v>
      </c>
      <c r="R179" s="43">
        <v>7.4724778045342374E-2</v>
      </c>
      <c r="S179" s="43">
        <v>6.7235370456801445E-3</v>
      </c>
      <c r="T179" s="43">
        <v>0.26172725186048995</v>
      </c>
      <c r="U179" s="43">
        <v>1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287.2</v>
      </c>
      <c r="L180" s="39">
        <v>129.38873083388702</v>
      </c>
      <c r="M180" s="42">
        <f t="shared" si="2"/>
        <v>2.333609302702877E-3</v>
      </c>
      <c r="N180" s="12"/>
      <c r="O180" s="23">
        <v>43405</v>
      </c>
      <c r="P180" s="43">
        <v>0.58313087275565911</v>
      </c>
      <c r="Q180" s="43">
        <v>7.1953555815023107E-2</v>
      </c>
      <c r="R180" s="43">
        <v>7.5030893576381555E-2</v>
      </c>
      <c r="S180" s="43">
        <v>5.6385107398904998E-3</v>
      </c>
      <c r="T180" s="43">
        <v>0.26424616711304566</v>
      </c>
      <c r="U180" s="43">
        <v>1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291.83</v>
      </c>
      <c r="L181" s="39">
        <v>130.06188108751118</v>
      </c>
      <c r="M181" s="42">
        <f t="shared" si="2"/>
        <v>5.2025415914185302E-3</v>
      </c>
      <c r="N181" s="12"/>
      <c r="O181" s="23">
        <v>43435</v>
      </c>
      <c r="P181" s="43">
        <v>0.58011281172494533</v>
      </c>
      <c r="Q181" s="43">
        <v>7.1790862301069819E-2</v>
      </c>
      <c r="R181" s="43">
        <v>7.4983707707278802E-2</v>
      </c>
      <c r="S181" s="43">
        <v>5.9961781831507225E-3</v>
      </c>
      <c r="T181" s="43">
        <v>0.26711644008355528</v>
      </c>
      <c r="U181" s="43">
        <v>0.99999999999999989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291.39999999999998</v>
      </c>
      <c r="L182" s="39">
        <v>130.33083367679788</v>
      </c>
      <c r="M182" s="42">
        <f t="shared" si="2"/>
        <v>2.0678817424280016E-3</v>
      </c>
      <c r="N182" s="12"/>
      <c r="O182" s="23">
        <v>43466</v>
      </c>
      <c r="P182" s="43">
        <v>0.58148483499195802</v>
      </c>
      <c r="Q182" s="43">
        <v>7.1433435997029907E-2</v>
      </c>
      <c r="R182" s="43">
        <v>7.4828970245902612E-2</v>
      </c>
      <c r="S182" s="43">
        <v>6.0803173572406581E-3</v>
      </c>
      <c r="T182" s="43">
        <v>0.26617244140786889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279.39999999999998</v>
      </c>
      <c r="L183" s="39">
        <v>128.85723892548819</v>
      </c>
      <c r="M183" s="42">
        <f t="shared" si="2"/>
        <v>-1.130657043876504E-2</v>
      </c>
      <c r="N183" s="12"/>
      <c r="O183" s="23">
        <v>43497</v>
      </c>
      <c r="P183" s="43">
        <v>0.58813462050618748</v>
      </c>
      <c r="Q183" s="43">
        <v>7.2038668633729458E-2</v>
      </c>
      <c r="R183" s="43">
        <v>7.5546970924126336E-2</v>
      </c>
      <c r="S183" s="43">
        <v>6.1498510816836299E-3</v>
      </c>
      <c r="T183" s="43">
        <v>0.25812988885427296</v>
      </c>
      <c r="U183" s="43">
        <v>0.99999999999999978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275.10000000000002</v>
      </c>
      <c r="L184" s="39">
        <v>128.39822129835932</v>
      </c>
      <c r="M184" s="42">
        <f t="shared" si="2"/>
        <v>-3.5622183973249566E-3</v>
      </c>
      <c r="N184" s="12"/>
      <c r="O184" s="23">
        <v>43525</v>
      </c>
      <c r="P184" s="43">
        <v>0.59023717422700406</v>
      </c>
      <c r="Q184" s="43">
        <v>7.2437821920069631E-2</v>
      </c>
      <c r="R184" s="43">
        <v>7.5597500370920515E-2</v>
      </c>
      <c r="S184" s="43">
        <v>6.6616648057928789E-3</v>
      </c>
      <c r="T184" s="43">
        <v>0.25506583867621291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284.7</v>
      </c>
      <c r="L185" s="39">
        <v>129.78604459101641</v>
      </c>
      <c r="M185" s="42">
        <f t="shared" si="2"/>
        <v>1.0808742353464629E-2</v>
      </c>
      <c r="N185" s="12"/>
      <c r="O185" s="23">
        <v>43556</v>
      </c>
      <c r="P185" s="43">
        <v>0.58650560877938629</v>
      </c>
      <c r="Q185" s="43">
        <v>7.2013492682135541E-2</v>
      </c>
      <c r="R185" s="43">
        <v>7.5006323778056522E-2</v>
      </c>
      <c r="S185" s="43">
        <v>5.3304952897759881E-3</v>
      </c>
      <c r="T185" s="43">
        <v>0.26114407947064561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283</v>
      </c>
      <c r="L186" s="39">
        <v>129.60215191534192</v>
      </c>
      <c r="M186" s="42">
        <f t="shared" si="2"/>
        <v>-1.4168909781785421E-3</v>
      </c>
      <c r="N186" s="12"/>
      <c r="O186" s="23">
        <v>43586</v>
      </c>
      <c r="P186" s="43">
        <v>0.58733780241276812</v>
      </c>
      <c r="Q186" s="43">
        <v>7.2185824160824419E-2</v>
      </c>
      <c r="R186" s="43">
        <v>7.5185253011166839E-2</v>
      </c>
      <c r="S186" s="43">
        <v>5.3380587370414892E-3</v>
      </c>
      <c r="T186" s="43">
        <v>0.25995306167819898</v>
      </c>
      <c r="U186" s="43">
        <v>0.99999999999999989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286.39999999999998</v>
      </c>
      <c r="L187" s="39">
        <v>130.15967561602997</v>
      </c>
      <c r="M187" s="42">
        <f t="shared" si="2"/>
        <v>4.3018089780810786E-3</v>
      </c>
      <c r="N187" s="12"/>
      <c r="O187" s="23">
        <v>43617</v>
      </c>
      <c r="P187" s="43">
        <v>0.58482200984025801</v>
      </c>
      <c r="Q187" s="43">
        <v>7.2086177493133882E-2</v>
      </c>
      <c r="R187" s="43">
        <v>7.5440742585671877E-2</v>
      </c>
      <c r="S187" s="43">
        <v>5.7017533369488156E-3</v>
      </c>
      <c r="T187" s="43">
        <v>0.26194931674398741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293</v>
      </c>
      <c r="L188" s="39">
        <v>131.03215065216111</v>
      </c>
      <c r="M188" s="42">
        <f t="shared" si="2"/>
        <v>6.7031131723540582E-3</v>
      </c>
      <c r="N188" s="12"/>
      <c r="O188" s="23">
        <v>43647</v>
      </c>
      <c r="P188" s="43">
        <v>0.58177978438251232</v>
      </c>
      <c r="Q188" s="43">
        <v>7.1536807231091723E-2</v>
      </c>
      <c r="R188" s="43">
        <v>7.5010133271448121E-2</v>
      </c>
      <c r="S188" s="43">
        <v>5.4717954983336502E-3</v>
      </c>
      <c r="T188" s="43">
        <v>0.26620147961661422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274.2</v>
      </c>
      <c r="L189" s="39">
        <v>128.58704276679097</v>
      </c>
      <c r="M189" s="42">
        <f t="shared" si="2"/>
        <v>-1.8660365972782755E-2</v>
      </c>
      <c r="N189" s="12"/>
      <c r="O189" s="23">
        <v>43678</v>
      </c>
      <c r="P189" s="43">
        <v>0.59284244130139441</v>
      </c>
      <c r="Q189" s="43">
        <v>7.2755683214463587E-2</v>
      </c>
      <c r="R189" s="43">
        <v>7.6728765755001579E-2</v>
      </c>
      <c r="S189" s="43">
        <v>3.8150503128495873E-3</v>
      </c>
      <c r="T189" s="43">
        <v>0.2538580594162908</v>
      </c>
      <c r="U189" s="43">
        <v>0.99999999999999989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279.8</v>
      </c>
      <c r="L190" s="39">
        <v>129.13867354557129</v>
      </c>
      <c r="M190" s="42">
        <f t="shared" si="2"/>
        <v>4.2899406262943973E-3</v>
      </c>
      <c r="N190" s="12"/>
      <c r="O190" s="23">
        <v>43709</v>
      </c>
      <c r="P190" s="43">
        <v>0.59031004625186867</v>
      </c>
      <c r="Q190" s="43">
        <v>7.286731813507244E-2</v>
      </c>
      <c r="R190" s="43">
        <v>7.596443275872794E-2</v>
      </c>
      <c r="S190" s="43">
        <v>2.9221183724864042E-3</v>
      </c>
      <c r="T190" s="43">
        <v>0.25793608448184452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278.5</v>
      </c>
      <c r="L191" s="39">
        <v>129.47582704490443</v>
      </c>
      <c r="M191" s="42">
        <f t="shared" si="2"/>
        <v>2.6107864520861224E-3</v>
      </c>
      <c r="N191" s="12"/>
      <c r="O191" s="23">
        <v>43739</v>
      </c>
      <c r="P191" s="43">
        <v>0.59394512216501583</v>
      </c>
      <c r="Q191" s="43">
        <v>7.239669300608588E-2</v>
      </c>
      <c r="R191" s="43">
        <v>7.5548902108751009E-2</v>
      </c>
      <c r="S191" s="43">
        <v>2.0401564479261012E-3</v>
      </c>
      <c r="T191" s="43">
        <v>0.25606912627222117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280.39999999999998</v>
      </c>
      <c r="L192" s="39">
        <v>129.72793404944301</v>
      </c>
      <c r="M192" s="42">
        <f t="shared" si="2"/>
        <v>1.947135695461899E-3</v>
      </c>
      <c r="N192" s="12"/>
      <c r="O192" s="23">
        <v>43770</v>
      </c>
      <c r="P192" s="43">
        <v>0.59279087788673834</v>
      </c>
      <c r="Q192" s="43">
        <v>7.2115833937968221E-2</v>
      </c>
      <c r="R192" s="43">
        <v>7.5257219304709799E-2</v>
      </c>
      <c r="S192" s="43">
        <v>2.5209992555079693E-3</v>
      </c>
      <c r="T192" s="43">
        <v>0.25731506961507566</v>
      </c>
      <c r="U192" s="43">
        <v>1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283.89999999999998</v>
      </c>
      <c r="L193" s="39">
        <v>130.26280375327551</v>
      </c>
      <c r="M193" s="42">
        <f t="shared" si="2"/>
        <v>4.1230110365331196E-3</v>
      </c>
      <c r="N193" s="12"/>
      <c r="O193" s="23">
        <v>43800</v>
      </c>
      <c r="P193" s="43">
        <v>0.59035683016049401</v>
      </c>
      <c r="Q193" s="43">
        <v>7.2098903024698277E-2</v>
      </c>
      <c r="R193" s="43">
        <v>7.4803937131605311E-2</v>
      </c>
      <c r="S193" s="43">
        <v>3.2831548504427838E-3</v>
      </c>
      <c r="T193" s="43">
        <v>0.25945717483275954</v>
      </c>
      <c r="U193" s="43">
        <v>0.99999999999999989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279.2</v>
      </c>
      <c r="L194" s="39">
        <v>130.01197764945698</v>
      </c>
      <c r="M194" s="42">
        <f t="shared" si="2"/>
        <v>-1.9255389611726459E-3</v>
      </c>
      <c r="N194" s="12"/>
      <c r="O194" s="23">
        <v>43831</v>
      </c>
      <c r="P194" s="43">
        <v>0.59492971608219591</v>
      </c>
      <c r="Q194" s="43">
        <v>7.2098139507980705E-2</v>
      </c>
      <c r="R194" s="43">
        <v>7.5092801134285639E-2</v>
      </c>
      <c r="S194" s="43">
        <v>2.2252424840476792E-3</v>
      </c>
      <c r="T194" s="43">
        <v>0.25565410079149015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280.10000000000002</v>
      </c>
      <c r="L195" s="39">
        <v>130.27385546600436</v>
      </c>
      <c r="M195" s="42">
        <f t="shared" si="2"/>
        <v>2.0142591573637514E-3</v>
      </c>
      <c r="N195" s="12"/>
      <c r="O195" s="23">
        <v>43862</v>
      </c>
      <c r="P195" s="43">
        <v>0.59373378237401286</v>
      </c>
      <c r="Q195" s="43">
        <v>7.1813627650458817E-2</v>
      </c>
      <c r="R195" s="43">
        <v>7.5013977653679023E-2</v>
      </c>
      <c r="S195" s="43">
        <v>3.4759866978636682E-3</v>
      </c>
      <c r="T195" s="43">
        <v>0.25596262562398564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299.10000000000002</v>
      </c>
      <c r="L196" s="39">
        <v>132.54137019078701</v>
      </c>
      <c r="M196" s="42">
        <f t="shared" si="2"/>
        <v>1.7405754337057822E-2</v>
      </c>
      <c r="N196" s="12"/>
      <c r="O196" s="23">
        <v>43891</v>
      </c>
      <c r="P196" s="43">
        <v>0.58357619842723429</v>
      </c>
      <c r="Q196" s="43">
        <v>7.0653637518401799E-2</v>
      </c>
      <c r="R196" s="43">
        <v>7.4368693859987234E-2</v>
      </c>
      <c r="S196" s="43">
        <v>2.7521963420836315E-3</v>
      </c>
      <c r="T196" s="43">
        <v>0.26864927385229287</v>
      </c>
      <c r="U196" s="43">
        <v>0.99999999999999989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284.5</v>
      </c>
      <c r="L197" s="39">
        <v>130.96306818084614</v>
      </c>
      <c r="M197" s="42">
        <f t="shared" si="2"/>
        <v>-1.1907995274750616E-2</v>
      </c>
      <c r="N197" s="12"/>
      <c r="O197" s="23">
        <v>43922</v>
      </c>
      <c r="P197" s="43">
        <v>0.59316591928046469</v>
      </c>
      <c r="Q197" s="43">
        <v>7.1921654831776691E-2</v>
      </c>
      <c r="R197" s="43">
        <v>7.5336697747162784E-2</v>
      </c>
      <c r="S197" s="43">
        <v>9.6047049957866918E-4</v>
      </c>
      <c r="T197" s="43">
        <v>0.25861525764101717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271.39999999999998</v>
      </c>
      <c r="L198" s="39">
        <v>129.83531361392804</v>
      </c>
      <c r="M198" s="42">
        <f t="shared" si="2"/>
        <v>-8.6112411887051543E-3</v>
      </c>
      <c r="N198" s="12"/>
      <c r="O198" s="23">
        <v>43952</v>
      </c>
      <c r="P198" s="43">
        <v>0.59831818144850513</v>
      </c>
      <c r="Q198" s="43">
        <v>7.2336292755141529E-2</v>
      </c>
      <c r="R198" s="43">
        <v>7.6135820129295387E-2</v>
      </c>
      <c r="S198" s="43">
        <v>4.3596593260613135E-3</v>
      </c>
      <c r="T198" s="43">
        <v>0.2488500463409965</v>
      </c>
      <c r="U198" s="43">
        <v>0.99999999999999989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248.4</v>
      </c>
      <c r="L199" s="39">
        <v>126.96234043568394</v>
      </c>
      <c r="M199" s="42">
        <f t="shared" si="2"/>
        <v>-2.2127825614432051E-2</v>
      </c>
      <c r="N199" s="12"/>
      <c r="O199" s="23">
        <v>43983</v>
      </c>
      <c r="P199" s="43">
        <v>0.61185725202217756</v>
      </c>
      <c r="Q199" s="43">
        <v>7.3901547866147929E-2</v>
      </c>
      <c r="R199" s="43">
        <v>7.7858663047789697E-2</v>
      </c>
      <c r="S199" s="43">
        <v>3.4675760608718839E-3</v>
      </c>
      <c r="T199" s="43">
        <v>0.2329149610030129</v>
      </c>
      <c r="U199" s="43">
        <v>0.99999999999999989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240.3</v>
      </c>
      <c r="L200" s="39">
        <v>126.18225582763009</v>
      </c>
      <c r="M200" s="42">
        <f t="shared" si="2"/>
        <v>-6.1442204466057859E-3</v>
      </c>
      <c r="N200" s="12"/>
      <c r="O200" s="23">
        <v>44013</v>
      </c>
      <c r="P200" s="43">
        <v>0.61829349932420374</v>
      </c>
      <c r="Q200" s="43">
        <v>7.428636967057993E-2</v>
      </c>
      <c r="R200" s="43">
        <v>7.8414468967305348E-2</v>
      </c>
      <c r="S200" s="43">
        <v>2.2927801869054814E-3</v>
      </c>
      <c r="T200" s="43">
        <v>0.22671288185100558</v>
      </c>
      <c r="U200" s="43">
        <v>1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251.28</v>
      </c>
      <c r="L201" s="39">
        <v>127.50470484520677</v>
      </c>
      <c r="M201" s="42">
        <f t="shared" si="2"/>
        <v>1.0480467391415171E-2</v>
      </c>
      <c r="N201" s="12"/>
      <c r="O201" s="23">
        <v>44044</v>
      </c>
      <c r="P201" s="43">
        <v>0.61188070356307467</v>
      </c>
      <c r="Q201" s="43">
        <v>7.3587194216061802E-2</v>
      </c>
      <c r="R201" s="43">
        <v>7.7748563051178651E-2</v>
      </c>
      <c r="S201" s="43">
        <v>2.1703478321398639E-3</v>
      </c>
      <c r="T201" s="43">
        <v>0.23461319133754516</v>
      </c>
      <c r="U201" s="43">
        <v>1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261.19</v>
      </c>
      <c r="L202" s="39">
        <v>128.71310088138168</v>
      </c>
      <c r="M202" s="42">
        <f t="shared" si="2"/>
        <v>9.477266251797678E-3</v>
      </c>
      <c r="N202" s="12"/>
      <c r="O202" s="23">
        <v>44075</v>
      </c>
      <c r="P202" s="43">
        <v>0.60613618951023607</v>
      </c>
      <c r="Q202" s="43">
        <v>7.3461424106583448E-2</v>
      </c>
      <c r="R202" s="43">
        <v>7.7164643817351816E-2</v>
      </c>
      <c r="S202" s="43">
        <v>1.6613419809106071E-3</v>
      </c>
      <c r="T202" s="43">
        <v>0.24157640058491797</v>
      </c>
      <c r="U202" s="43">
        <v>0.99999999999999978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261.33</v>
      </c>
      <c r="L203" s="39">
        <v>129.00770954287776</v>
      </c>
      <c r="M203" s="42">
        <f t="shared" si="2"/>
        <v>2.2888785949426449E-3</v>
      </c>
      <c r="N203" s="12"/>
      <c r="O203" s="23">
        <v>44105</v>
      </c>
      <c r="P203" s="43">
        <v>0.60648232035791405</v>
      </c>
      <c r="Q203" s="43">
        <v>7.3011765101392428E-2</v>
      </c>
      <c r="R203" s="43">
        <v>7.720693685416552E-2</v>
      </c>
      <c r="S203" s="43">
        <v>2.1450621883683024E-3</v>
      </c>
      <c r="T203" s="43">
        <v>0.24115391549815976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261.33</v>
      </c>
      <c r="L204" s="39">
        <v>128.90117095170589</v>
      </c>
      <c r="M204" s="42">
        <f t="shared" si="2"/>
        <v>-8.258311968283305E-4</v>
      </c>
      <c r="N204" s="12"/>
      <c r="O204" s="23">
        <v>44136</v>
      </c>
      <c r="P204" s="43">
        <v>0.6069835863394758</v>
      </c>
      <c r="Q204" s="43">
        <v>7.3001577404692111E-2</v>
      </c>
      <c r="R204" s="43">
        <v>7.7197852516220272E-2</v>
      </c>
      <c r="S204" s="43">
        <v>1.4637512125759468E-3</v>
      </c>
      <c r="T204" s="43">
        <v>0.24135323252703594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257.3</v>
      </c>
      <c r="L205" s="39">
        <v>128.33274928557307</v>
      </c>
      <c r="M205" s="42">
        <f t="shared" si="2"/>
        <v>-4.4097478861986339E-3</v>
      </c>
      <c r="N205" s="12"/>
      <c r="O205" s="23">
        <v>44166</v>
      </c>
      <c r="P205" s="43">
        <v>0.60967208653434501</v>
      </c>
      <c r="Q205" s="43">
        <v>7.3466612493900629E-2</v>
      </c>
      <c r="R205" s="43">
        <v>7.7393343783489235E-2</v>
      </c>
      <c r="S205" s="43">
        <v>7.8412510740874931E-4</v>
      </c>
      <c r="T205" s="43">
        <v>0.23868383208085653</v>
      </c>
      <c r="U205" s="43">
        <v>1.0000000000000002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259.39999999999998</v>
      </c>
      <c r="L206" s="39">
        <v>129.14574686240408</v>
      </c>
      <c r="M206" s="42">
        <f t="shared" si="2"/>
        <v>6.3350748842907478E-3</v>
      </c>
      <c r="N206" s="12"/>
      <c r="O206" s="23">
        <v>44197</v>
      </c>
      <c r="P206" s="43">
        <v>0.6092910527679577</v>
      </c>
      <c r="Q206" s="43">
        <v>7.2933726539586602E-2</v>
      </c>
      <c r="R206" s="43">
        <v>7.7197173168072702E-2</v>
      </c>
      <c r="S206" s="43">
        <v>1.460979163983183E-3</v>
      </c>
      <c r="T206" s="43">
        <v>0.23911706836039992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269.8</v>
      </c>
      <c r="L207" s="39">
        <v>130.13621118537162</v>
      </c>
      <c r="M207" s="42">
        <f t="shared" si="2"/>
        <v>7.6693530141787036E-3</v>
      </c>
      <c r="N207" s="12"/>
      <c r="O207" s="23">
        <v>44228</v>
      </c>
      <c r="P207" s="43">
        <v>0.60465374971008412</v>
      </c>
      <c r="Q207" s="43">
        <v>7.2238902197394664E-2</v>
      </c>
      <c r="R207" s="43">
        <v>7.639301155046839E-2</v>
      </c>
      <c r="S207" s="43">
        <v>-9.6657311885957225E-5</v>
      </c>
      <c r="T207" s="43">
        <v>0.2468109938539387</v>
      </c>
      <c r="U207" s="43">
        <v>1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281.58141202986616</v>
      </c>
      <c r="L208" s="39">
        <v>131.84898453595849</v>
      </c>
      <c r="M208" s="42">
        <f t="shared" si="2"/>
        <v>1.3161389401041612E-2</v>
      </c>
      <c r="N208" s="12"/>
      <c r="O208" s="23">
        <v>44256</v>
      </c>
      <c r="P208" s="43">
        <v>0.59679904508356951</v>
      </c>
      <c r="Q208" s="43">
        <v>7.1438400671523072E-2</v>
      </c>
      <c r="R208" s="43">
        <v>7.6184572982846324E-2</v>
      </c>
      <c r="S208" s="43">
        <v>1.3356237027581403E-3</v>
      </c>
      <c r="T208" s="43">
        <v>0.25424235755930291</v>
      </c>
      <c r="U208" s="43">
        <v>1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296.22835944490731</v>
      </c>
      <c r="L209" s="39">
        <v>134.23984590165244</v>
      </c>
      <c r="M209" s="42">
        <f t="shared" si="2"/>
        <v>1.8133331660524776E-2</v>
      </c>
      <c r="N209" s="12"/>
      <c r="O209" s="23">
        <v>44287</v>
      </c>
      <c r="P209" s="43">
        <v>0.58866417280602024</v>
      </c>
      <c r="Q209" s="43">
        <v>7.0572423422736633E-2</v>
      </c>
      <c r="R209" s="43">
        <v>7.4967693218494863E-2</v>
      </c>
      <c r="S209" s="43">
        <v>3.092184267901726E-3</v>
      </c>
      <c r="T209" s="43">
        <v>0.2627035262848465</v>
      </c>
      <c r="U209" s="43">
        <v>0.99999999999999989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308.39999999999998</v>
      </c>
      <c r="L210" s="39">
        <v>135.89268628661833</v>
      </c>
      <c r="M210" s="42">
        <f t="shared" si="2"/>
        <v>1.2312591495201808E-2</v>
      </c>
      <c r="N210" s="12"/>
      <c r="O210" s="23">
        <v>44317</v>
      </c>
      <c r="P210" s="43">
        <v>0.581504347324727</v>
      </c>
      <c r="Q210" s="43">
        <v>6.9780966738715242E-2</v>
      </c>
      <c r="R210" s="43">
        <v>7.44707523434045E-2</v>
      </c>
      <c r="S210" s="43">
        <v>4.072766052541827E-3</v>
      </c>
      <c r="T210" s="43">
        <v>0.27017116754061149</v>
      </c>
      <c r="U210" s="43">
        <v>1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301.8</v>
      </c>
      <c r="L211" s="39">
        <v>135.10863552588924</v>
      </c>
      <c r="M211" s="42">
        <f t="shared" si="2"/>
        <v>-5.7696317745563608E-3</v>
      </c>
      <c r="N211" s="12"/>
      <c r="O211" s="23">
        <v>44348</v>
      </c>
      <c r="P211" s="43">
        <v>0.58487888311300273</v>
      </c>
      <c r="Q211" s="43">
        <v>7.0455082987530712E-2</v>
      </c>
      <c r="R211" s="43">
        <v>7.5111557795467035E-2</v>
      </c>
      <c r="S211" s="43">
        <v>3.6309006883712318E-3</v>
      </c>
      <c r="T211" s="43">
        <v>0.26592357541562822</v>
      </c>
      <c r="U211" s="43">
        <v>1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307.2</v>
      </c>
      <c r="L212" s="39">
        <v>136.45974306767161</v>
      </c>
      <c r="M212" s="42">
        <f t="shared" si="2"/>
        <v>1.0000156811023952E-2</v>
      </c>
      <c r="N212" s="12"/>
      <c r="O212" s="23">
        <v>44378</v>
      </c>
      <c r="P212" s="43">
        <v>0.58317751708049048</v>
      </c>
      <c r="Q212" s="43">
        <v>6.9890749221421605E-2</v>
      </c>
      <c r="R212" s="43">
        <v>7.4505585732246388E-2</v>
      </c>
      <c r="S212" s="43">
        <v>4.4245546073338549E-3</v>
      </c>
      <c r="T212" s="43">
        <v>0.26800159335850771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309.3</v>
      </c>
      <c r="L213" s="39">
        <v>136.66215614634447</v>
      </c>
      <c r="M213" s="42">
        <f t="shared" si="2"/>
        <v>1.4833171609629492E-3</v>
      </c>
      <c r="N213" s="12"/>
      <c r="O213" s="23">
        <v>44409</v>
      </c>
      <c r="P213" s="43">
        <v>0.5823137610856074</v>
      </c>
      <c r="Q213" s="43">
        <v>6.9853760012145535E-2</v>
      </c>
      <c r="R213" s="43">
        <v>7.4532748300710772E-2</v>
      </c>
      <c r="S213" s="43">
        <v>3.8657511464016531E-3</v>
      </c>
      <c r="T213" s="43">
        <v>0.26943397945513459</v>
      </c>
      <c r="U213" s="43">
        <v>0.99999999999999989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319.16740987747175</v>
      </c>
      <c r="L214" s="39">
        <v>137.84699365313097</v>
      </c>
      <c r="M214" s="42">
        <f t="shared" ref="M214:M277" si="3">IF(L214="","",L214/L213-1)</f>
        <v>8.66982886994494E-3</v>
      </c>
      <c r="N214" s="12"/>
      <c r="O214" s="23">
        <v>44440</v>
      </c>
      <c r="P214" s="43">
        <v>0.57730859436729454</v>
      </c>
      <c r="Q214" s="43">
        <v>6.9715034328271405E-2</v>
      </c>
      <c r="R214" s="43">
        <v>7.3960282456518839E-2</v>
      </c>
      <c r="S214" s="43">
        <v>3.3762709849339953E-3</v>
      </c>
      <c r="T214" s="43">
        <v>0.2756398178629812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311.79312688554614</v>
      </c>
      <c r="L215" s="39">
        <v>137.8445475642348</v>
      </c>
      <c r="M215" s="42">
        <f t="shared" si="3"/>
        <v>-1.7744956428478176E-5</v>
      </c>
      <c r="N215" s="12"/>
      <c r="O215" s="23">
        <v>44470</v>
      </c>
      <c r="P215" s="43">
        <v>0.58339161767487524</v>
      </c>
      <c r="Q215" s="43">
        <v>6.9584357965654056E-2</v>
      </c>
      <c r="R215" s="43">
        <v>7.4097929638943918E-2</v>
      </c>
      <c r="S215" s="43">
        <v>3.6500874570580149E-3</v>
      </c>
      <c r="T215" s="43">
        <v>0.26927600726346868</v>
      </c>
      <c r="U215" s="43">
        <v>0.99999999999999989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316.58785517630309</v>
      </c>
      <c r="L216" s="39">
        <v>138.5618959633488</v>
      </c>
      <c r="M216" s="42">
        <f t="shared" si="3"/>
        <v>5.2040389829690614E-3</v>
      </c>
      <c r="N216" s="12"/>
      <c r="O216" s="23">
        <v>44501</v>
      </c>
      <c r="P216" s="43">
        <v>0.58037134258347278</v>
      </c>
      <c r="Q216" s="43">
        <v>6.9420958802037788E-2</v>
      </c>
      <c r="R216" s="43">
        <v>7.4121204214187192E-2</v>
      </c>
      <c r="S216" s="43">
        <v>4.0850894245758607E-3</v>
      </c>
      <c r="T216" s="43">
        <v>0.2720014049757265</v>
      </c>
      <c r="U216" s="43">
        <v>1.0000000000000002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339.38944946544825</v>
      </c>
      <c r="L217" s="39">
        <v>141.46458620603661</v>
      </c>
      <c r="M217" s="42">
        <f t="shared" si="3"/>
        <v>2.0948690276694881E-2</v>
      </c>
      <c r="N217" s="12"/>
      <c r="O217" s="23">
        <v>44531</v>
      </c>
      <c r="P217" s="43">
        <v>0.56846279162783597</v>
      </c>
      <c r="Q217" s="43">
        <v>6.8639209981006533E-2</v>
      </c>
      <c r="R217" s="43">
        <v>7.2932437467958175E-2</v>
      </c>
      <c r="S217" s="43">
        <v>4.3569363738863477E-3</v>
      </c>
      <c r="T217" s="43">
        <v>0.28560862454931302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346.32333898816671</v>
      </c>
      <c r="L218" s="39">
        <v>142.66633079846505</v>
      </c>
      <c r="M218" s="42">
        <f t="shared" si="3"/>
        <v>8.4950207303342573E-3</v>
      </c>
      <c r="N218" s="12"/>
      <c r="O218" s="23">
        <v>44562</v>
      </c>
      <c r="P218" s="43">
        <v>0.56680371729798695</v>
      </c>
      <c r="Q218" s="43">
        <v>6.82522127880901E-2</v>
      </c>
      <c r="R218" s="43">
        <v>7.2252230288897601E-2</v>
      </c>
      <c r="S218" s="43">
        <v>3.703059326161186E-3</v>
      </c>
      <c r="T218" s="43">
        <v>0.28898878029886421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345.07052521822072</v>
      </c>
      <c r="L219" s="39">
        <v>142.6790498156127</v>
      </c>
      <c r="M219" s="42">
        <f t="shared" si="3"/>
        <v>8.9152199236330887E-5</v>
      </c>
      <c r="N219" s="12"/>
      <c r="O219" s="23">
        <v>44593</v>
      </c>
      <c r="P219" s="43">
        <v>0.56675319000467383</v>
      </c>
      <c r="Q219" s="43">
        <v>6.7927519118914981E-2</v>
      </c>
      <c r="R219" s="43">
        <v>7.2640935030016091E-2</v>
      </c>
      <c r="S219" s="43">
        <v>4.7606518539103802E-3</v>
      </c>
      <c r="T219" s="43">
        <v>0.28791770399248473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413.01484112624917</v>
      </c>
      <c r="L220" s="39">
        <v>151.37779186562912</v>
      </c>
      <c r="M220" s="42">
        <f t="shared" si="3"/>
        <v>6.0967199187673238E-2</v>
      </c>
      <c r="N220" s="12"/>
      <c r="O220" s="23">
        <v>44621</v>
      </c>
      <c r="P220" s="43">
        <v>0.53418540218642663</v>
      </c>
      <c r="Q220" s="43">
        <v>6.4925048862817289E-2</v>
      </c>
      <c r="R220" s="43">
        <v>7.0266833456988254E-2</v>
      </c>
      <c r="S220" s="43">
        <v>5.8165939257171151E-3</v>
      </c>
      <c r="T220" s="43">
        <v>0.32480612156805078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433.99992356538684</v>
      </c>
      <c r="L221" s="39">
        <v>154.60870435421779</v>
      </c>
      <c r="M221" s="42">
        <f t="shared" si="3"/>
        <v>2.1343371763915098E-2</v>
      </c>
      <c r="N221" s="12"/>
      <c r="O221" s="23">
        <v>44652</v>
      </c>
      <c r="P221" s="43">
        <v>0.52410520389388704</v>
      </c>
      <c r="Q221" s="43">
        <v>6.4215143112321321E-2</v>
      </c>
      <c r="R221" s="43">
        <v>6.9041546755164912E-2</v>
      </c>
      <c r="S221" s="43">
        <v>8.4612060238977316E-3</v>
      </c>
      <c r="T221" s="43">
        <v>0.3341769002147289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486.25194142398522</v>
      </c>
      <c r="L222" s="39">
        <v>161.16319043430875</v>
      </c>
      <c r="M222" s="42">
        <f t="shared" si="3"/>
        <v>4.2394030190397558E-2</v>
      </c>
      <c r="N222" s="12"/>
      <c r="O222" s="23">
        <v>44682</v>
      </c>
      <c r="P222" s="43">
        <v>0.50278991313693266</v>
      </c>
      <c r="Q222" s="43">
        <v>6.1998415928464473E-2</v>
      </c>
      <c r="R222" s="43">
        <v>6.6350244505397962E-2</v>
      </c>
      <c r="S222" s="43">
        <v>9.6780686921727373E-3</v>
      </c>
      <c r="T222" s="43">
        <v>0.35918335773703225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483.67683514169744</v>
      </c>
      <c r="L223" s="39">
        <v>161.64528159953753</v>
      </c>
      <c r="M223" s="42">
        <f t="shared" si="3"/>
        <v>2.9913230429952087E-3</v>
      </c>
      <c r="N223" s="12"/>
      <c r="O223" s="23">
        <v>44713</v>
      </c>
      <c r="P223" s="43">
        <v>0.50129039163719613</v>
      </c>
      <c r="Q223" s="43">
        <v>6.2825925951536687E-2</v>
      </c>
      <c r="R223" s="43">
        <v>6.7373099199012992E-2</v>
      </c>
      <c r="S223" s="43">
        <v>1.2294954507682242E-2</v>
      </c>
      <c r="T223" s="43">
        <v>0.35621562870457202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500.90848074223828</v>
      </c>
      <c r="L224" s="39">
        <v>164.52406918097898</v>
      </c>
      <c r="M224" s="42">
        <f t="shared" si="3"/>
        <v>1.7809289284257623E-2</v>
      </c>
      <c r="N224" s="12"/>
      <c r="O224" s="23">
        <v>44743</v>
      </c>
      <c r="P224" s="43">
        <v>0.49489338145783091</v>
      </c>
      <c r="Q224" s="43">
        <v>6.2279229473622348E-2</v>
      </c>
      <c r="R224" s="43">
        <v>6.6308453509114199E-2</v>
      </c>
      <c r="S224" s="43">
        <v>1.406764019591009E-2</v>
      </c>
      <c r="T224" s="43">
        <v>0.36245129536352244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521.50744042251551</v>
      </c>
      <c r="L225" s="39">
        <v>167.39444295191413</v>
      </c>
      <c r="M225" s="42">
        <f t="shared" si="3"/>
        <v>1.744652794709145E-2</v>
      </c>
      <c r="N225" s="12"/>
      <c r="O225" s="23">
        <v>44774</v>
      </c>
      <c r="P225" s="43">
        <v>0.48640726354079811</v>
      </c>
      <c r="Q225" s="43">
        <v>6.1700126156904934E-2</v>
      </c>
      <c r="R225" s="43">
        <v>6.5452107606478682E-2</v>
      </c>
      <c r="S225" s="43">
        <v>1.5554719374128941E-2</v>
      </c>
      <c r="T225" s="43">
        <v>0.37088578332168937</v>
      </c>
      <c r="U225" s="43">
        <v>1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517.68474726246677</v>
      </c>
      <c r="L226" s="39">
        <v>166.9470785518979</v>
      </c>
      <c r="M226" s="42">
        <f t="shared" si="3"/>
        <v>-2.6725164355948516E-3</v>
      </c>
      <c r="N226" s="12"/>
      <c r="O226" s="23">
        <v>44805</v>
      </c>
      <c r="P226" s="43">
        <v>0.48771067834448889</v>
      </c>
      <c r="Q226" s="43">
        <v>6.2573430064542926E-2</v>
      </c>
      <c r="R226" s="43">
        <v>6.6246625515239507E-2</v>
      </c>
      <c r="S226" s="43">
        <v>1.4315537160929072E-2</v>
      </c>
      <c r="T226" s="43">
        <v>0.36915372891479975</v>
      </c>
      <c r="U226" s="43">
        <v>1.0000000000000002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478.51780914721439</v>
      </c>
      <c r="L227" s="39">
        <v>163.85548372613067</v>
      </c>
      <c r="M227" s="42">
        <f t="shared" si="3"/>
        <v>-1.8518412257248151E-2</v>
      </c>
      <c r="N227" s="12"/>
      <c r="O227" s="23">
        <v>44835</v>
      </c>
      <c r="P227" s="43">
        <v>0.50134031066866103</v>
      </c>
      <c r="Q227" s="43">
        <v>6.3754053918068543E-2</v>
      </c>
      <c r="R227" s="43">
        <v>6.7897978396885633E-2</v>
      </c>
      <c r="S227" s="43">
        <v>1.9345164706557914E-2</v>
      </c>
      <c r="T227" s="43">
        <v>0.34766249230982682</v>
      </c>
      <c r="U227" s="43">
        <v>0.99999999999999989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503.61072839666508</v>
      </c>
      <c r="L228" s="39">
        <v>167.86901231186832</v>
      </c>
      <c r="M228" s="42">
        <f t="shared" si="3"/>
        <v>2.4494319594734471E-2</v>
      </c>
      <c r="N228" s="12"/>
      <c r="O228" s="23">
        <v>44866</v>
      </c>
      <c r="P228" s="43">
        <v>0.48935391937261236</v>
      </c>
      <c r="Q228" s="43">
        <v>6.304217703973132E-2</v>
      </c>
      <c r="R228" s="43">
        <v>6.6330601705341871E-2</v>
      </c>
      <c r="S228" s="43">
        <v>2.4127826867081946E-2</v>
      </c>
      <c r="T228" s="43">
        <v>0.35714547501523258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529.39824045174726</v>
      </c>
      <c r="L229" s="39">
        <v>171.0441241827462</v>
      </c>
      <c r="M229" s="42">
        <f t="shared" si="3"/>
        <v>1.89142226260266E-2</v>
      </c>
      <c r="N229" s="12"/>
      <c r="O229" s="23">
        <v>44896</v>
      </c>
      <c r="P229" s="43">
        <v>0.4802699859379827</v>
      </c>
      <c r="Q229" s="43">
        <v>6.2509772634740599E-2</v>
      </c>
      <c r="R229" s="43">
        <v>6.625295753446532E-2</v>
      </c>
      <c r="S229" s="43">
        <v>2.2503296281965197E-2</v>
      </c>
      <c r="T229" s="43">
        <v>0.36846398761084626</v>
      </c>
      <c r="U229" s="43">
        <v>1.0000000000000002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497.98242201286706</v>
      </c>
      <c r="L230" s="39">
        <v>167.54791150243406</v>
      </c>
      <c r="M230" s="42">
        <f t="shared" si="3"/>
        <v>-2.0440413823141546E-2</v>
      </c>
      <c r="N230" s="12"/>
      <c r="O230" s="23">
        <v>44927</v>
      </c>
      <c r="P230" s="43">
        <v>0.49362253860838556</v>
      </c>
      <c r="Q230" s="43">
        <v>6.327152306371378E-2</v>
      </c>
      <c r="R230" s="43">
        <v>6.7803701606110808E-2</v>
      </c>
      <c r="S230" s="43">
        <v>2.1471376422840683E-2</v>
      </c>
      <c r="T230" s="43">
        <v>0.35383086029894928</v>
      </c>
      <c r="U230" s="43">
        <v>1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457.74608399865093</v>
      </c>
      <c r="L231" s="39">
        <v>163.29482029489157</v>
      </c>
      <c r="M231" s="42">
        <f t="shared" si="3"/>
        <v>-2.5384328395407718E-2</v>
      </c>
      <c r="N231" s="12"/>
      <c r="O231" s="23">
        <v>44958</v>
      </c>
      <c r="P231" s="43">
        <v>0.50647917224201111</v>
      </c>
      <c r="Q231" s="43">
        <v>6.4529720486455944E-2</v>
      </c>
      <c r="R231" s="43">
        <v>6.962722440176132E-2</v>
      </c>
      <c r="S231" s="43">
        <v>2.565102333141216E-2</v>
      </c>
      <c r="T231" s="43">
        <v>0.33371285953835966</v>
      </c>
      <c r="U231" s="43">
        <v>1.0000000000000002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471.41518553582063</v>
      </c>
      <c r="L232" s="39">
        <v>165.03924335743383</v>
      </c>
      <c r="M232" s="42">
        <f t="shared" si="3"/>
        <v>1.0682660107601993E-2</v>
      </c>
      <c r="N232" s="12"/>
      <c r="O232" s="23">
        <v>44986</v>
      </c>
      <c r="P232" s="43">
        <v>0.50112581548405011</v>
      </c>
      <c r="Q232" s="43">
        <v>6.4123100532701038E-2</v>
      </c>
      <c r="R232" s="43">
        <v>6.9859176297245223E-2</v>
      </c>
      <c r="S232" s="43">
        <v>2.4846387122223233E-2</v>
      </c>
      <c r="T232" s="43">
        <v>0.34004552056378046</v>
      </c>
      <c r="U232" s="43">
        <v>1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440.51021240017332</v>
      </c>
      <c r="L233" s="39">
        <v>162.49469871276281</v>
      </c>
      <c r="M233" s="42">
        <f t="shared" si="3"/>
        <v>-1.5417815744344976E-2</v>
      </c>
      <c r="N233" s="12"/>
      <c r="O233" s="23">
        <v>45017</v>
      </c>
      <c r="P233" s="43">
        <v>0.51309430789342536</v>
      </c>
      <c r="Q233" s="43">
        <v>6.5742683430114218E-2</v>
      </c>
      <c r="R233" s="43">
        <v>7.0721812393808939E-2</v>
      </c>
      <c r="S233" s="43">
        <v>2.7712563485213323E-2</v>
      </c>
      <c r="T233" s="43">
        <v>0.32272863279743824</v>
      </c>
      <c r="U233" s="43">
        <v>1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449.12168409072592</v>
      </c>
      <c r="L234" s="39">
        <v>163.23102533608576</v>
      </c>
      <c r="M234" s="42">
        <f t="shared" si="3"/>
        <v>4.5313885877873439E-3</v>
      </c>
      <c r="N234" s="12"/>
      <c r="O234" s="23">
        <v>45047</v>
      </c>
      <c r="P234" s="43">
        <v>0.51077976628958788</v>
      </c>
      <c r="Q234" s="43">
        <v>6.533472396765988E-2</v>
      </c>
      <c r="R234" s="43">
        <v>7.074818389489787E-2</v>
      </c>
      <c r="S234" s="43">
        <v>2.5583988217511983E-2</v>
      </c>
      <c r="T234" s="43">
        <v>0.32755333763034228</v>
      </c>
      <c r="U234" s="43">
        <v>0.99999999999999978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437.18048745998027</v>
      </c>
      <c r="L235" s="39">
        <v>161.8838619876328</v>
      </c>
      <c r="M235" s="42">
        <f t="shared" si="3"/>
        <v>-8.2531084129332521E-3</v>
      </c>
      <c r="N235" s="12"/>
      <c r="O235" s="23">
        <v>45078</v>
      </c>
      <c r="P235" s="43">
        <v>0.51503036775058642</v>
      </c>
      <c r="Q235" s="43">
        <v>6.6046912779907707E-2</v>
      </c>
      <c r="R235" s="43">
        <v>7.1394980055471402E-2</v>
      </c>
      <c r="S235" s="43">
        <v>2.6029997223005096E-2</v>
      </c>
      <c r="T235" s="43">
        <v>0.32149774219102928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410.98711278725386</v>
      </c>
      <c r="L236" s="39">
        <v>159.05123175516565</v>
      </c>
      <c r="M236" s="42">
        <f t="shared" si="3"/>
        <v>-1.7497916084331822E-2</v>
      </c>
      <c r="N236" s="12"/>
      <c r="O236" s="23">
        <v>45108</v>
      </c>
      <c r="P236" s="43">
        <v>0.52629963608909003</v>
      </c>
      <c r="Q236" s="43">
        <v>6.6308577247467471E-2</v>
      </c>
      <c r="R236" s="43">
        <v>7.2489256891884915E-2</v>
      </c>
      <c r="S236" s="43">
        <v>2.7284432780687932E-2</v>
      </c>
      <c r="T236" s="43">
        <v>0.30761809699086973</v>
      </c>
      <c r="U236" s="43">
        <v>1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430.04033031427906</v>
      </c>
      <c r="L237" s="39">
        <v>161.71410483639218</v>
      </c>
      <c r="M237" s="42">
        <f t="shared" si="3"/>
        <v>1.6742234887722196E-2</v>
      </c>
      <c r="N237" s="12"/>
      <c r="O237" s="23">
        <v>45139</v>
      </c>
      <c r="P237" s="43">
        <v>0.51763329783109557</v>
      </c>
      <c r="Q237" s="43">
        <v>6.5441589058396574E-2</v>
      </c>
      <c r="R237" s="43">
        <v>7.1644242843690684E-2</v>
      </c>
      <c r="S237" s="43">
        <v>2.8701945564106036E-2</v>
      </c>
      <c r="T237" s="43">
        <v>0.31657892470271126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424.7062868394512</v>
      </c>
      <c r="L238" s="39">
        <v>161.36702423831164</v>
      </c>
      <c r="M238" s="42">
        <f t="shared" si="3"/>
        <v>-2.1462605159375814E-3</v>
      </c>
      <c r="N238" s="12"/>
      <c r="O238" s="23">
        <v>45170</v>
      </c>
      <c r="P238" s="43">
        <v>0.51874666331233721</v>
      </c>
      <c r="Q238" s="43">
        <v>6.6765532509928519E-2</v>
      </c>
      <c r="R238" s="43">
        <v>7.2555338703479896E-2</v>
      </c>
      <c r="S238" s="43">
        <v>2.8607779210455635E-2</v>
      </c>
      <c r="T238" s="43">
        <v>0.31332468626379878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452.81437220898084</v>
      </c>
      <c r="L239" s="39">
        <v>166.52992857865243</v>
      </c>
      <c r="M239" s="42">
        <f t="shared" si="3"/>
        <v>3.199479177800324E-2</v>
      </c>
      <c r="N239" s="12"/>
      <c r="O239" s="23">
        <v>45200</v>
      </c>
      <c r="P239" s="43">
        <v>0.51417924416023741</v>
      </c>
      <c r="Q239" s="43">
        <v>6.4258846329502461E-2</v>
      </c>
      <c r="R239" s="43">
        <v>7.0136639693736083E-2</v>
      </c>
      <c r="S239" s="43">
        <v>2.7720856188787408E-2</v>
      </c>
      <c r="T239" s="43">
        <v>0.32370441362773655</v>
      </c>
      <c r="U239" s="43">
        <v>1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463.72264597558586</v>
      </c>
      <c r="L240" s="39">
        <v>167.94916839729783</v>
      </c>
      <c r="M240" s="42">
        <f t="shared" si="3"/>
        <v>8.5224309573583845E-3</v>
      </c>
      <c r="N240" s="12"/>
      <c r="O240" s="23">
        <v>45231</v>
      </c>
      <c r="P240" s="43">
        <v>0.50983421724407596</v>
      </c>
      <c r="Q240" s="43">
        <v>6.3553430253780518E-2</v>
      </c>
      <c r="R240" s="43">
        <v>6.9376110700011123E-2</v>
      </c>
      <c r="S240" s="43">
        <v>2.8535138791826176E-2</v>
      </c>
      <c r="T240" s="43">
        <v>0.32870110301030625</v>
      </c>
      <c r="U240" s="43">
        <v>1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461.36781983575446</v>
      </c>
      <c r="L241" s="45">
        <v>167.64897493282413</v>
      </c>
      <c r="M241" s="42">
        <f t="shared" si="3"/>
        <v>-1.787406673926295E-3</v>
      </c>
      <c r="N241" s="12"/>
      <c r="O241" s="23">
        <v>45261</v>
      </c>
      <c r="P241" s="46">
        <v>0.51074713007305717</v>
      </c>
      <c r="Q241" s="46">
        <v>6.3829922575348141E-2</v>
      </c>
      <c r="R241" s="46">
        <v>6.9444287406416436E-2</v>
      </c>
      <c r="S241" s="46">
        <v>2.8361145560462039E-2</v>
      </c>
      <c r="T241" s="46">
        <v>0.32761751438471626</v>
      </c>
      <c r="U241" s="46">
        <v>1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157.09620653999997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$N$477*(M483/LOOKUP($F242,_xlfn._xlws.FILTER($F$468:$F$477,G$468:G$477&lt;&gt;""),_xlfn._xlws.FILTER(G$468:G$477,G$468:G$477&lt;&gt;"")))*(N483/LOOKUP($F242,_xlfn._xlws.FILTER($F$468:$F$477,H$468:H$477&lt;&gt;""),_xlfn._xlws.FILTER(H$468:H$477,H$468:H$477&lt;&gt;""))))</f>
        <v>456.72931445557043</v>
      </c>
      <c r="L242" s="50">
        <f>IF(V483="","",V483)</f>
        <v>167.85044763265168</v>
      </c>
      <c r="M242" s="42">
        <f t="shared" si="3"/>
        <v>1.2017532460801839E-3</v>
      </c>
      <c r="N242" s="12"/>
      <c r="O242" s="23">
        <v>45292</v>
      </c>
      <c r="P242" s="51">
        <f t="shared" ref="P242:P271" si="4">IFERROR((G242*Q$480)/$L242*(123.742195329397/Q$481),"")</f>
        <v>0.5170881907100694</v>
      </c>
      <c r="Q242" s="51">
        <f t="shared" ref="Q242:Q271" si="5">IFERROR((H242*R$480)/$L242*(123.742195329397/R$481),"")</f>
        <v>6.35366430873711E-2</v>
      </c>
      <c r="R242" s="51">
        <f t="shared" ref="R242:R271" si="6">IFERROR((I242*S$480)/$L242*(123.742195329397/S$481),"")</f>
        <v>6.9137007151181998E-2</v>
      </c>
      <c r="S242" s="51">
        <f t="shared" ref="S242:S271" si="7">IFERROR((J242*T$480)/$L242*(123.742195329397/T$481),"")</f>
        <v>2.6303738845458887E-2</v>
      </c>
      <c r="T242" s="51">
        <f t="shared" ref="T242:T271" si="8">IFERROR((K242*U$480)/$L242*(123.742195329397/U$481),"")</f>
        <v>0.32393442020591889</v>
      </c>
      <c r="U242" s="52">
        <f>IF(P242="","",SUM(P242:T242))</f>
        <v>1.0000000000000002</v>
      </c>
      <c r="V242" s="134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157.09620653999997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$N$477*(M484/LOOKUP($F243,_xlfn._xlws.FILTER($F$468:$F$477,G$468:G$477&lt;&gt;""),_xlfn._xlws.FILTER(G$468:G$477,G$468:G$477&lt;&gt;"")))*(N484/LOOKUP($F243,_xlfn._xlws.FILTER($F$468:$F$477,H$468:H$477&lt;&gt;""),_xlfn._xlws.FILTER(H$468:H$477,H$468:H$477&lt;&gt;""))))</f>
        <v>433.02505256764056</v>
      </c>
      <c r="L243" s="50">
        <f t="shared" ref="L243:L306" si="10">IF(V484="","",V484)</f>
        <v>164.54007369406949</v>
      </c>
      <c r="M243" s="42">
        <f t="shared" si="3"/>
        <v>-1.9722163302341E-2</v>
      </c>
      <c r="N243" s="12"/>
      <c r="O243" s="23">
        <v>45323</v>
      </c>
      <c r="P243" s="51">
        <f t="shared" si="4"/>
        <v>0.52749146349368259</v>
      </c>
      <c r="Q243" s="51">
        <f t="shared" si="5"/>
        <v>6.4483399607913272E-2</v>
      </c>
      <c r="R243" s="51">
        <f t="shared" si="6"/>
        <v>7.0413755980748199E-2</v>
      </c>
      <c r="S243" s="51">
        <f t="shared" si="7"/>
        <v>2.431018724008371E-2</v>
      </c>
      <c r="T243" s="51">
        <f t="shared" si="8"/>
        <v>0.31330119367757236</v>
      </c>
      <c r="U243" s="42">
        <f t="shared" ref="U243:U306" si="11">IF(P243="","",SUM(P243:T243))</f>
        <v>1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157.09620653999997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$N$477*(M485/LOOKUP($F244,_xlfn._xlws.FILTER($F$468:$F$477,G$468:G$477&lt;&gt;""),_xlfn._xlws.FILTER(G$468:G$477,G$468:G$477&lt;&gt;"")))*(N485/LOOKUP($F244,_xlfn._xlws.FILTER($F$468:$F$477,H$468:H$477&lt;&gt;""),_xlfn._xlws.FILTER(H$468:H$477,H$468:H$477&lt;&gt;""))))</f>
        <v>346.98148256159197</v>
      </c>
      <c r="L244" s="50">
        <f t="shared" si="10"/>
        <v>154.36572917435259</v>
      </c>
      <c r="M244" s="42">
        <f t="shared" si="3"/>
        <v>-6.1835055079859313E-2</v>
      </c>
      <c r="N244" s="12"/>
      <c r="O244" s="23">
        <v>45352</v>
      </c>
      <c r="P244" s="51">
        <f t="shared" si="4"/>
        <v>0.56225876520954865</v>
      </c>
      <c r="Q244" s="51">
        <f t="shared" si="5"/>
        <v>6.9381415963958332E-2</v>
      </c>
      <c r="R244" s="51">
        <f t="shared" si="6"/>
        <v>7.4446055214578477E-2</v>
      </c>
      <c r="S244" s="51">
        <f t="shared" si="7"/>
        <v>2.6319916366747839E-2</v>
      </c>
      <c r="T244" s="51">
        <f t="shared" si="8"/>
        <v>0.26759384724516677</v>
      </c>
      <c r="U244" s="42">
        <f t="shared" si="11"/>
        <v>1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158.30347806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$N$477*(M486/LOOKUP($F245,_xlfn._xlws.FILTER($F$468:$F$477,G$468:G$477&lt;&gt;""),_xlfn._xlws.FILTER(G$468:G$477,G$468:G$477&lt;&gt;"")))*(N486/LOOKUP($F245,_xlfn._xlws.FILTER($F$468:$F$477,H$468:H$477&lt;&gt;""),_xlfn._xlws.FILTER(H$468:H$477,H$468:H$477&lt;&gt;""))))</f>
        <v>356.00429398553581</v>
      </c>
      <c r="L245" s="50">
        <f t="shared" ref="L245:L264" si="12">IF(V486="","",V486)</f>
        <v>156.37829363655069</v>
      </c>
      <c r="M245" s="42">
        <f t="shared" si="3"/>
        <v>1.3037637777261857E-2</v>
      </c>
      <c r="N245" s="12"/>
      <c r="O245" s="23">
        <v>45383</v>
      </c>
      <c r="P245" s="51">
        <f t="shared" si="4"/>
        <v>0.55928788505196836</v>
      </c>
      <c r="Q245" s="51">
        <f t="shared" si="5"/>
        <v>6.883732566621717E-2</v>
      </c>
      <c r="R245" s="51">
        <f t="shared" si="6"/>
        <v>7.3668210783563004E-2</v>
      </c>
      <c r="S245" s="51">
        <f t="shared" si="7"/>
        <v>2.7187739603588407E-2</v>
      </c>
      <c r="T245" s="51">
        <f t="shared" si="8"/>
        <v>0.27101883889466316</v>
      </c>
      <c r="U245" s="42">
        <f t="shared" si="11"/>
        <v>1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158.30347806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$N$477*(M487/LOOKUP($F246,_xlfn._xlws.FILTER($F$468:$F$477,G$468:G$477&lt;&gt;""),_xlfn._xlws.FILTER(G$468:G$477,G$468:G$477&lt;&gt;"")))*(N487/LOOKUP($F246,_xlfn._xlws.FILTER($F$468:$F$477,H$468:H$477&lt;&gt;""),_xlfn._xlws.FILTER(H$468:H$477,H$468:H$477&lt;&gt;""))))</f>
        <v>347.22945411158304</v>
      </c>
      <c r="L246" s="50">
        <f t="shared" si="12"/>
        <v>155.30866245806629</v>
      </c>
      <c r="M246" s="42">
        <f t="shared" si="3"/>
        <v>-6.8400233409018352E-3</v>
      </c>
      <c r="N246" s="12"/>
      <c r="O246" s="23">
        <v>45413</v>
      </c>
      <c r="P246" s="51">
        <f t="shared" si="4"/>
        <v>0.56313977425204254</v>
      </c>
      <c r="Q246" s="51">
        <f t="shared" si="5"/>
        <v>6.9311417378879692E-2</v>
      </c>
      <c r="R246" s="51">
        <f t="shared" si="6"/>
        <v>7.3933565040992022E-2</v>
      </c>
      <c r="S246" s="51">
        <f t="shared" si="7"/>
        <v>2.7455976221207618E-2</v>
      </c>
      <c r="T246" s="51">
        <f t="shared" si="8"/>
        <v>0.26615926710687826</v>
      </c>
      <c r="U246" s="42">
        <f t="shared" si="11"/>
        <v>1.0000000000000002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158.30347806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$N$477*(M488/LOOKUP($F247,_xlfn._xlws.FILTER($F$468:$F$477,G$468:G$477&lt;&gt;""),_xlfn._xlws.FILTER(G$468:G$477,G$468:G$477&lt;&gt;"")))*(N488/LOOKUP($F247,_xlfn._xlws.FILTER($F$468:$F$477,H$468:H$477&lt;&gt;""),_xlfn._xlws.FILTER(H$468:H$477,H$468:H$477&lt;&gt;""))))</f>
        <v>344.995736175785</v>
      </c>
      <c r="L247" s="50">
        <f t="shared" si="12"/>
        <v>155.14913239861923</v>
      </c>
      <c r="M247" s="42">
        <f t="shared" si="3"/>
        <v>-1.0271806924493365E-3</v>
      </c>
      <c r="N247" s="12"/>
      <c r="O247" s="23">
        <v>45444</v>
      </c>
      <c r="P247" s="51">
        <f t="shared" si="4"/>
        <v>0.56371881533512525</v>
      </c>
      <c r="Q247" s="51">
        <f t="shared" si="5"/>
        <v>6.9441286175760175E-2</v>
      </c>
      <c r="R247" s="51">
        <f t="shared" si="6"/>
        <v>7.4312407806758296E-2</v>
      </c>
      <c r="S247" s="51">
        <f t="shared" si="7"/>
        <v>2.7808504901722736E-2</v>
      </c>
      <c r="T247" s="51">
        <f t="shared" si="8"/>
        <v>0.2647189857806338</v>
      </c>
      <c r="U247" s="42">
        <f t="shared" si="11"/>
        <v>1.0000000000000002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159.05802276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$N$477*(M489/LOOKUP($F248,_xlfn._xlws.FILTER($F$468:$F$477,G$468:G$477&lt;&gt;""),_xlfn._xlws.FILTER(G$468:G$477,G$468:G$477&lt;&gt;"")))*(N489/LOOKUP($F248,_xlfn._xlws.FILTER($F$468:$F$477,H$468:H$477&lt;&gt;""),_xlfn._xlws.FILTER(H$468:H$477,H$468:H$477&lt;&gt;""))))</f>
        <v>326.26900479199838</v>
      </c>
      <c r="L248" s="50">
        <f t="shared" si="12"/>
        <v>153.4590893382082</v>
      </c>
      <c r="M248" s="42">
        <f t="shared" si="3"/>
        <v>-1.0893022953353371E-2</v>
      </c>
      <c r="N248" s="12"/>
      <c r="O248" s="23">
        <v>45474</v>
      </c>
      <c r="P248" s="51">
        <f t="shared" si="4"/>
        <v>0.57264356917439574</v>
      </c>
      <c r="Q248" s="51">
        <f t="shared" si="5"/>
        <v>7.0206042204962932E-2</v>
      </c>
      <c r="R248" s="51">
        <f t="shared" si="6"/>
        <v>7.5436965956154817E-2</v>
      </c>
      <c r="S248" s="51">
        <f t="shared" si="7"/>
        <v>2.8606562998971446E-2</v>
      </c>
      <c r="T248" s="51">
        <f t="shared" si="8"/>
        <v>0.25310685966551522</v>
      </c>
      <c r="U248" s="42">
        <f t="shared" si="11"/>
        <v>1.0000000000000002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159.05802276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$N$477*(M490/LOOKUP($F249,_xlfn._xlws.FILTER($F$468:$F$477,G$468:G$477&lt;&gt;""),_xlfn._xlws.FILTER(G$468:G$477,G$468:G$477&lt;&gt;"")))*(N490/LOOKUP($F249,_xlfn._xlws.FILTER($F$468:$F$477,H$468:H$477&lt;&gt;""),_xlfn._xlws.FILTER(H$468:H$477,H$468:H$477&lt;&gt;""))))</f>
        <v>314.50516106150991</v>
      </c>
      <c r="L249" s="50">
        <f t="shared" si="12"/>
        <v>151.94542420407549</v>
      </c>
      <c r="M249" s="42">
        <f t="shared" si="3"/>
        <v>-9.8636394928471871E-3</v>
      </c>
      <c r="N249" s="12"/>
      <c r="O249" s="23">
        <v>45505</v>
      </c>
      <c r="P249" s="51">
        <f t="shared" si="4"/>
        <v>0.57834818719422121</v>
      </c>
      <c r="Q249" s="51">
        <f t="shared" si="5"/>
        <v>7.0905427782697567E-2</v>
      </c>
      <c r="R249" s="51">
        <f t="shared" si="6"/>
        <v>7.6188461473645538E-2</v>
      </c>
      <c r="S249" s="51">
        <f t="shared" si="7"/>
        <v>2.8146484714172249E-2</v>
      </c>
      <c r="T249" s="51">
        <f t="shared" si="8"/>
        <v>0.24641143883526348</v>
      </c>
      <c r="U249" s="42">
        <f t="shared" si="11"/>
        <v>1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159.05802276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$N$477*(M491/LOOKUP($F250,_xlfn._xlws.FILTER($F$468:$F$477,G$468:G$477&lt;&gt;""),_xlfn._xlws.FILTER(G$468:G$477,G$468:G$477&lt;&gt;"")))*(N491/LOOKUP($F250,_xlfn._xlws.FILTER($F$468:$F$477,H$468:H$477&lt;&gt;""),_xlfn._xlws.FILTER(H$468:H$477,H$468:H$477&lt;&gt;""))))</f>
        <v>329.35592946914937</v>
      </c>
      <c r="L250" s="50">
        <f t="shared" si="12"/>
        <v>153.49815766247912</v>
      </c>
      <c r="M250" s="42">
        <f t="shared" si="3"/>
        <v>1.0219020852633154E-2</v>
      </c>
      <c r="N250" s="12"/>
      <c r="O250" s="23">
        <v>45536</v>
      </c>
      <c r="P250" s="51">
        <f t="shared" si="4"/>
        <v>0.57249782003321481</v>
      </c>
      <c r="Q250" s="51">
        <f t="shared" si="5"/>
        <v>7.0958170214083585E-2</v>
      </c>
      <c r="R250" s="51">
        <f t="shared" si="6"/>
        <v>7.5540197190669442E-2</v>
      </c>
      <c r="S250" s="51">
        <f t="shared" si="7"/>
        <v>2.5567266484828308E-2</v>
      </c>
      <c r="T250" s="51">
        <f t="shared" si="8"/>
        <v>0.25543654607720412</v>
      </c>
      <c r="U250" s="42">
        <f t="shared" si="11"/>
        <v>1.0000000000000002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164.94347141999998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$N$477*(M492/LOOKUP($F251,_xlfn._xlws.FILTER($F$468:$F$477,G$468:G$477&lt;&gt;""),_xlfn._xlws.FILTER(G$468:G$477,G$468:G$477&lt;&gt;"")))*(N492/LOOKUP($F251,_xlfn._xlws.FILTER($F$468:$F$477,H$468:H$477&lt;&gt;""),_xlfn._xlws.FILTER(H$468:H$477,H$468:H$477&lt;&gt;""))))</f>
        <v>310.87338847930516</v>
      </c>
      <c r="L251" s="50">
        <f t="shared" si="12"/>
        <v>154.43476806017034</v>
      </c>
      <c r="M251" s="42">
        <f t="shared" si="3"/>
        <v>6.1017696365497365E-3</v>
      </c>
      <c r="N251" s="12"/>
      <c r="O251" s="23">
        <v>45566</v>
      </c>
      <c r="P251" s="51">
        <f t="shared" si="4"/>
        <v>0.59008078866865832</v>
      </c>
      <c r="Q251" s="51">
        <f t="shared" si="5"/>
        <v>7.0233469134374102E-2</v>
      </c>
      <c r="R251" s="51">
        <f t="shared" si="6"/>
        <v>7.5203752654080483E-2</v>
      </c>
      <c r="S251" s="51">
        <f t="shared" si="7"/>
        <v>2.4842061380418102E-2</v>
      </c>
      <c r="T251" s="51">
        <f t="shared" si="8"/>
        <v>0.23963992816246921</v>
      </c>
      <c r="U251" s="42">
        <f t="shared" si="11"/>
        <v>1.0000000000000002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164.94347141999998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$N$477*(M493/LOOKUP($F252,_xlfn._xlws.FILTER($F$468:$F$477,G$468:G$477&lt;&gt;""),_xlfn._xlws.FILTER(G$468:G$477,G$468:G$477&lt;&gt;"")))*(N493/LOOKUP($F252,_xlfn._xlws.FILTER($F$468:$F$477,H$468:H$477&lt;&gt;""),_xlfn._xlws.FILTER(H$468:H$477,H$468:H$477&lt;&gt;""))))</f>
        <v>297.13127726725315</v>
      </c>
      <c r="L252" s="50">
        <f t="shared" si="12"/>
        <v>152.46373065700035</v>
      </c>
      <c r="M252" s="42">
        <f t="shared" si="3"/>
        <v>-1.2762912315198549E-2</v>
      </c>
      <c r="N252" s="12"/>
      <c r="O252" s="23">
        <v>45597</v>
      </c>
      <c r="P252" s="51">
        <f t="shared" si="4"/>
        <v>0.59770930005524214</v>
      </c>
      <c r="Q252" s="51">
        <f t="shared" si="5"/>
        <v>7.0902911549767106E-2</v>
      </c>
      <c r="R252" s="51">
        <f t="shared" si="6"/>
        <v>7.6114348955653804E-2</v>
      </c>
      <c r="S252" s="51">
        <f t="shared" si="7"/>
        <v>2.3265663223871056E-2</v>
      </c>
      <c r="T252" s="51">
        <f t="shared" si="8"/>
        <v>0.23200777621546612</v>
      </c>
      <c r="U252" s="42">
        <f t="shared" si="11"/>
        <v>1.0000000000000002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164.94347141999998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$N$477*(M494/LOOKUP($F253,_xlfn._xlws.FILTER($F$468:$F$477,G$468:G$477&lt;&gt;""),_xlfn._xlws.FILTER(G$468:G$477,G$468:G$477&lt;&gt;"")))*(N494/LOOKUP($F253,_xlfn._xlws.FILTER($F$468:$F$477,H$468:H$477&lt;&gt;""),_xlfn._xlws.FILTER(H$468:H$477,H$468:H$477&lt;&gt;""))))</f>
        <v>304.41953895906971</v>
      </c>
      <c r="L253" s="50">
        <f t="shared" si="12"/>
        <v>153.43927322513503</v>
      </c>
      <c r="M253" s="42">
        <f t="shared" si="3"/>
        <v>6.3985222185685142E-3</v>
      </c>
      <c r="N253" s="12"/>
      <c r="O253" s="23">
        <v>45627</v>
      </c>
      <c r="P253" s="51">
        <f t="shared" si="4"/>
        <v>0.59390915910489805</v>
      </c>
      <c r="Q253" s="51">
        <f t="shared" si="5"/>
        <v>7.0866894877389813E-2</v>
      </c>
      <c r="R253" s="51">
        <f t="shared" si="6"/>
        <v>7.5262990726538415E-2</v>
      </c>
      <c r="S253" s="51">
        <f t="shared" si="7"/>
        <v>2.3773566346251548E-2</v>
      </c>
      <c r="T253" s="51">
        <f t="shared" si="8"/>
        <v>0.23618738894492228</v>
      </c>
      <c r="U253" s="42">
        <f t="shared" si="11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164.64165353999999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$N$477*(M495/LOOKUP($F254,_xlfn._xlws.FILTER($F$468:$F$477,G$468:G$477&lt;&gt;""),_xlfn._xlws.FILTER(G$468:G$477,G$468:G$477&lt;&gt;"")))*(N495/LOOKUP($F254,_xlfn._xlws.FILTER($F$468:$F$477,H$468:H$477&lt;&gt;""),_xlfn._xlws.FILTER(H$468:H$477,H$468:H$477&lt;&gt;""))))</f>
        <v>314.9767490681192</v>
      </c>
      <c r="L254" s="50">
        <f t="shared" si="12"/>
        <v>154.23184796008886</v>
      </c>
      <c r="M254" s="42">
        <f t="shared" si="3"/>
        <v>5.1653968263452033E-3</v>
      </c>
      <c r="N254" s="12"/>
      <c r="O254" s="23">
        <v>45658</v>
      </c>
      <c r="P254" s="51">
        <f t="shared" si="4"/>
        <v>0.58977598160141687</v>
      </c>
      <c r="Q254" s="51">
        <f t="shared" si="5"/>
        <v>7.0266925298112126E-2</v>
      </c>
      <c r="R254" s="51">
        <f t="shared" si="6"/>
        <v>7.5058998846104896E-2</v>
      </c>
      <c r="S254" s="51">
        <f t="shared" si="7"/>
        <v>2.1775597001903433E-2</v>
      </c>
      <c r="T254" s="51">
        <f t="shared" si="8"/>
        <v>0.24312249725246282</v>
      </c>
      <c r="U254" s="42">
        <f t="shared" si="11"/>
        <v>1.0000000000000002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164.64165353999999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$N$477*(M496/LOOKUP($F255,_xlfn._xlws.FILTER($F$468:$F$477,G$468:G$477&lt;&gt;""),_xlfn._xlws.FILTER(G$468:G$477,G$468:G$477&lt;&gt;"")))*(N496/LOOKUP($F255,_xlfn._xlws.FILTER($F$468:$F$477,H$468:H$477&lt;&gt;""),_xlfn._xlws.FILTER(H$468:H$477,H$468:H$477&lt;&gt;""))))</f>
        <v>310.76640400521984</v>
      </c>
      <c r="L255" s="50">
        <f t="shared" si="12"/>
        <v>153.92020982062309</v>
      </c>
      <c r="M255" s="42">
        <f t="shared" si="3"/>
        <v>-2.0205822830211551E-3</v>
      </c>
      <c r="N255" s="12"/>
      <c r="O255" s="23">
        <v>45689</v>
      </c>
      <c r="P255" s="51">
        <f t="shared" si="4"/>
        <v>0.5909700852855404</v>
      </c>
      <c r="Q255" s="51">
        <f t="shared" si="5"/>
        <v>7.0231988521317693E-2</v>
      </c>
      <c r="R255" s="51">
        <f t="shared" si="6"/>
        <v>7.5394112389995466E-2</v>
      </c>
      <c r="S255" s="51">
        <f t="shared" si="7"/>
        <v>2.3045510498293811E-2</v>
      </c>
      <c r="T255" s="51">
        <f t="shared" si="8"/>
        <v>0.24035830330485272</v>
      </c>
      <c r="U255" s="42">
        <f t="shared" si="11"/>
        <v>1.0000000000000002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164.64165353999999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$N$477*(M497/LOOKUP($F256,_xlfn._xlws.FILTER($F$468:$F$477,G$468:G$477&lt;&gt;""),_xlfn._xlws.FILTER(G$468:G$477,G$468:G$477&lt;&gt;"")))*(N497/LOOKUP($F256,_xlfn._xlws.FILTER($F$468:$F$477,H$468:H$477&lt;&gt;""),_xlfn._xlws.FILTER(H$468:H$477,H$468:H$477&lt;&gt;""))))</f>
        <v>326.79642045556278</v>
      </c>
      <c r="L256" s="50">
        <f t="shared" si="12"/>
        <v>155.70759797765751</v>
      </c>
      <c r="M256" s="42">
        <f t="shared" si="3"/>
        <v>1.1612433215348661E-2</v>
      </c>
      <c r="N256" s="12"/>
      <c r="O256" s="23">
        <v>45717</v>
      </c>
      <c r="P256" s="51">
        <f t="shared" si="4"/>
        <v>0.58418626134040086</v>
      </c>
      <c r="Q256" s="51">
        <f t="shared" si="5"/>
        <v>6.9834516664170856E-2</v>
      </c>
      <c r="R256" s="51">
        <f t="shared" si="6"/>
        <v>7.4070217023523011E-2</v>
      </c>
      <c r="S256" s="51">
        <f t="shared" si="7"/>
        <v>2.2053915857360308E-2</v>
      </c>
      <c r="T256" s="51">
        <f t="shared" si="8"/>
        <v>0.24985508911454518</v>
      </c>
      <c r="U256" s="42">
        <f t="shared" si="11"/>
        <v>1.0000000000000002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165.54710717999998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$N$477*(M498/LOOKUP($F257,_xlfn._xlws.FILTER($F$468:$F$477,G$468:G$477&lt;&gt;""),_xlfn._xlws.FILTER(G$468:G$477,G$468:G$477&lt;&gt;"")))*(N498/LOOKUP($F257,_xlfn._xlws.FILTER($F$468:$F$477,H$468:H$477&lt;&gt;""),_xlfn._xlws.FILTER(H$468:H$477,H$468:H$477&lt;&gt;""))))</f>
        <v>322.65613799003734</v>
      </c>
      <c r="L257" s="50">
        <f t="shared" si="12"/>
        <v>155.7533498279308</v>
      </c>
      <c r="M257" s="42">
        <f t="shared" si="3"/>
        <v>2.9383184165387988E-4</v>
      </c>
      <c r="N257" s="12"/>
      <c r="O257" s="23">
        <v>45748</v>
      </c>
      <c r="P257" s="51">
        <f t="shared" si="4"/>
        <v>0.58722647221224922</v>
      </c>
      <c r="Q257" s="51">
        <f t="shared" si="5"/>
        <v>7.0514478034432435E-2</v>
      </c>
      <c r="R257" s="51">
        <f t="shared" si="6"/>
        <v>7.391751588756576E-2</v>
      </c>
      <c r="S257" s="51">
        <f t="shared" si="7"/>
        <v>2.1724398239140533E-2</v>
      </c>
      <c r="T257" s="51">
        <f t="shared" si="8"/>
        <v>0.24661713562661217</v>
      </c>
      <c r="U257" s="42">
        <f t="shared" si="11"/>
        <v>1.0000000000000002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165.54710717999998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$N$477*(M499/LOOKUP($F258,_xlfn._xlws.FILTER($F$468:$F$477,G$468:G$477&lt;&gt;""),_xlfn._xlws.FILTER(G$468:G$477,G$468:G$477&lt;&gt;"")))*(N499/LOOKUP($F258,_xlfn._xlws.FILTER($F$468:$F$477,H$468:H$477&lt;&gt;""),_xlfn._xlws.FILTER(H$468:H$477,H$468:H$477&lt;&gt;""))))</f>
        <v>312.9518565961605</v>
      </c>
      <c r="L258" s="50">
        <f t="shared" si="12"/>
        <v>154.60880183978932</v>
      </c>
      <c r="M258" s="42">
        <f t="shared" si="3"/>
        <v>-7.3484646680531673E-3</v>
      </c>
      <c r="N258" s="12"/>
      <c r="O258" s="23">
        <v>45778</v>
      </c>
      <c r="P258" s="51">
        <f t="shared" si="4"/>
        <v>0.59157363013182485</v>
      </c>
      <c r="Q258" s="51">
        <f t="shared" si="5"/>
        <v>7.0683656916209051E-2</v>
      </c>
      <c r="R258" s="51">
        <f t="shared" si="6"/>
        <v>7.4398760882855061E-2</v>
      </c>
      <c r="S258" s="51">
        <f t="shared" si="7"/>
        <v>2.2373367206090889E-2</v>
      </c>
      <c r="T258" s="51">
        <f t="shared" si="8"/>
        <v>0.24097058486302023</v>
      </c>
      <c r="U258" s="42">
        <f t="shared" si="11"/>
        <v>1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165.54710717999998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$N$477*(M500/LOOKUP($F259,_xlfn._xlws.FILTER($F$468:$F$477,G$468:G$477&lt;&gt;""),_xlfn._xlws.FILTER(G$468:G$477,G$468:G$477&lt;&gt;"")))*(N500/LOOKUP($F259,_xlfn._xlws.FILTER($F$468:$F$477,H$468:H$477&lt;&gt;""),_xlfn._xlws.FILTER(H$468:H$477,H$468:H$477&lt;&gt;""))))</f>
        <v>294.59459420304904</v>
      </c>
      <c r="L259" s="50">
        <f t="shared" si="12"/>
        <v>152.43995838307319</v>
      </c>
      <c r="M259" s="42">
        <f t="shared" si="3"/>
        <v>-1.4027942981949759E-2</v>
      </c>
      <c r="N259" s="12"/>
      <c r="O259" s="23">
        <v>45809</v>
      </c>
      <c r="P259" s="51">
        <f t="shared" si="4"/>
        <v>0.59999025927871197</v>
      </c>
      <c r="Q259" s="51">
        <f t="shared" si="5"/>
        <v>7.1748952165229307E-2</v>
      </c>
      <c r="R259" s="51">
        <f t="shared" si="6"/>
        <v>7.6661376571728321E-2</v>
      </c>
      <c r="S259" s="51">
        <f t="shared" si="7"/>
        <v>2.1536471819773688E-2</v>
      </c>
      <c r="T259" s="51">
        <f t="shared" si="8"/>
        <v>0.23006294016455692</v>
      </c>
      <c r="U259" s="42">
        <f t="shared" si="11"/>
        <v>1.0000000000000002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166.15074293999999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$N$477*(M501/LOOKUP($F260,_xlfn._xlws.FILTER($F$468:$F$477,G$468:G$477&lt;&gt;""),_xlfn._xlws.FILTER(G$468:G$477,G$468:G$477&lt;&gt;"")))*(N501/LOOKUP($F260,_xlfn._xlws.FILTER($F$468:$F$477,H$468:H$477&lt;&gt;""),_xlfn._xlws.FILTER(H$468:H$477,H$468:H$477&lt;&gt;""))))</f>
        <v>275.60212539636592</v>
      </c>
      <c r="L260" s="50">
        <f t="shared" si="12"/>
        <v>150.62760638238433</v>
      </c>
      <c r="M260" s="42">
        <f t="shared" si="3"/>
        <v>-1.1888956280967533E-2</v>
      </c>
      <c r="N260" s="12"/>
      <c r="O260" s="23">
        <v>45839</v>
      </c>
      <c r="P260" s="51">
        <f t="shared" si="4"/>
        <v>0.60942341699005487</v>
      </c>
      <c r="Q260" s="51">
        <f t="shared" si="5"/>
        <v>7.2672595161172859E-2</v>
      </c>
      <c r="R260" s="51">
        <f t="shared" si="6"/>
        <v>7.7786865446113823E-2</v>
      </c>
      <c r="S260" s="51">
        <f t="shared" si="7"/>
        <v>2.2296646987218591E-2</v>
      </c>
      <c r="T260" s="51">
        <f t="shared" si="8"/>
        <v>0.21782047541543997</v>
      </c>
      <c r="U260" s="42">
        <f t="shared" si="11"/>
        <v>1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166.15074293999999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$N$477*(M502/LOOKUP($F261,_xlfn._xlws.FILTER($F$468:$F$477,G$468:G$477&lt;&gt;""),_xlfn._xlws.FILTER(G$468:G$477,G$468:G$477&lt;&gt;"")))*(N502/LOOKUP($F261,_xlfn._xlws.FILTER($F$468:$F$477,H$468:H$477&lt;&gt;""),_xlfn._xlws.FILTER(H$468:H$477,H$468:H$477&lt;&gt;""))))</f>
        <v>289.37487509345993</v>
      </c>
      <c r="L261" s="50">
        <f t="shared" si="12"/>
        <v>152.34413654233805</v>
      </c>
      <c r="M261" s="42">
        <f t="shared" si="3"/>
        <v>1.1395853663080269E-2</v>
      </c>
      <c r="N261" s="12"/>
      <c r="O261" s="23">
        <v>45870</v>
      </c>
      <c r="P261" s="51">
        <f t="shared" si="4"/>
        <v>0.60255676823554394</v>
      </c>
      <c r="Q261" s="51">
        <f t="shared" si="5"/>
        <v>7.2032797833045087E-2</v>
      </c>
      <c r="R261" s="51">
        <f t="shared" si="6"/>
        <v>7.6575721619403389E-2</v>
      </c>
      <c r="S261" s="51">
        <f t="shared" si="7"/>
        <v>2.2705957546938611E-2</v>
      </c>
      <c r="T261" s="51">
        <f t="shared" si="8"/>
        <v>0.22612875476506916</v>
      </c>
      <c r="U261" s="42">
        <f t="shared" si="11"/>
        <v>1.0000000000000002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166.15074293999999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$N$477*(M503/LOOKUP($F262,_xlfn._xlws.FILTER($F$468:$F$477,G$468:G$477&lt;&gt;""),_xlfn._xlws.FILTER(G$468:G$477,G$468:G$477&lt;&gt;"")))*(N503/LOOKUP($F262,_xlfn._xlws.FILTER($F$468:$F$477,H$468:H$477&lt;&gt;""),_xlfn._xlws.FILTER(H$468:H$477,H$468:H$477&lt;&gt;""))))</f>
        <v>309.48050511984741</v>
      </c>
      <c r="L262" s="50">
        <f t="shared" si="12"/>
        <v>154.86663393553965</v>
      </c>
      <c r="M262" s="42">
        <f t="shared" si="3"/>
        <v>1.655788959426463E-2</v>
      </c>
      <c r="N262" s="12"/>
      <c r="O262" s="23">
        <v>45901</v>
      </c>
      <c r="P262" s="51">
        <f t="shared" si="4"/>
        <v>0.59274220819440049</v>
      </c>
      <c r="Q262" s="51">
        <f t="shared" si="5"/>
        <v>7.1916242284461612E-2</v>
      </c>
      <c r="R262" s="51">
        <f t="shared" si="6"/>
        <v>7.5591827759522084E-2</v>
      </c>
      <c r="S262" s="51">
        <f t="shared" si="7"/>
        <v>2.1848785065933053E-2</v>
      </c>
      <c r="T262" s="51">
        <f t="shared" si="8"/>
        <v>0.23790093669568296</v>
      </c>
      <c r="U262" s="42">
        <f t="shared" si="11"/>
        <v>1.0000000000000002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170.37619326000001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$N$477*(M504/LOOKUP($F263,_xlfn._xlws.FILTER($F$468:$F$477,G$468:G$477&lt;&gt;""),_xlfn._xlws.FILTER(G$468:G$477,G$468:G$477&lt;&gt;"")))*(N504/LOOKUP($F263,_xlfn._xlws.FILTER($F$468:$F$477,H$468:H$477&lt;&gt;""),_xlfn._xlws.FILTER(H$468:H$477,H$468:H$477&lt;&gt;""))))</f>
        <v>311.74349921240537</v>
      </c>
      <c r="L263" s="50">
        <f t="shared" si="12"/>
        <v>157.29515970603126</v>
      </c>
      <c r="M263" s="42">
        <f t="shared" si="3"/>
        <v>1.568140088524439E-2</v>
      </c>
      <c r="N263" s="12"/>
      <c r="O263" s="23">
        <v>45931</v>
      </c>
      <c r="P263" s="51">
        <f t="shared" si="4"/>
        <v>0.5984322320517208</v>
      </c>
      <c r="Q263" s="51">
        <f t="shared" si="5"/>
        <v>7.0343500560038283E-2</v>
      </c>
      <c r="R263" s="51">
        <f t="shared" si="6"/>
        <v>7.3452294781213567E-2</v>
      </c>
      <c r="S263" s="51">
        <f t="shared" si="7"/>
        <v>2.1831328253003289E-2</v>
      </c>
      <c r="T263" s="51">
        <f t="shared" si="8"/>
        <v>0.23594064435402429</v>
      </c>
      <c r="U263" s="42">
        <f t="shared" si="11"/>
        <v>1.0000000000000002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170.37619326000001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$N$477*(M505/LOOKUP($F264,_xlfn._xlws.FILTER($F$468:$F$477,G$468:G$477&lt;&gt;""),_xlfn._xlws.FILTER(G$468:G$477,G$468:G$477&lt;&gt;"")))*(N505/LOOKUP($F264,_xlfn._xlws.FILTER($F$468:$F$477,H$468:H$477&lt;&gt;""),_xlfn._xlws.FILTER(H$468:H$477,H$468:H$477&lt;&gt;""))))</f>
        <v>336.37620172601083</v>
      </c>
      <c r="L264" s="50">
        <f t="shared" si="12"/>
        <v>160.25626836341405</v>
      </c>
      <c r="M264" s="42">
        <f t="shared" si="3"/>
        <v>1.8825173405951023E-2</v>
      </c>
      <c r="N264" s="12"/>
      <c r="O264" s="23">
        <v>45962</v>
      </c>
      <c r="P264" s="51">
        <f t="shared" si="4"/>
        <v>0.58737479959505812</v>
      </c>
      <c r="Q264" s="51">
        <f t="shared" si="5"/>
        <v>6.8987007442197684E-2</v>
      </c>
      <c r="R264" s="51">
        <f t="shared" si="6"/>
        <v>7.2095092169406461E-2</v>
      </c>
      <c r="S264" s="51">
        <f t="shared" si="7"/>
        <v>2.1663415407469484E-2</v>
      </c>
      <c r="T264" s="51">
        <f t="shared" si="8"/>
        <v>0.24987968538586844</v>
      </c>
      <c r="U264" s="42">
        <f t="shared" si="11"/>
        <v>1.0000000000000002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170.37619326000001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$N$477*(M506/LOOKUP($F265,_xlfn._xlws.FILTER($F$468:$F$477,G$468:G$477&lt;&gt;""),_xlfn._xlws.FILTER(G$468:G$477,G$468:G$477&lt;&gt;"")))*(N506/LOOKUP($F265,_xlfn._xlws.FILTER($F$468:$F$477,H$468:H$477&lt;&gt;""),_xlfn._xlws.FILTER(H$468:H$477,H$468:H$477&lt;&gt;""))))</f>
        <v>355.2893218609064</v>
      </c>
      <c r="L265" s="50">
        <f t="shared" si="10"/>
        <v>162.60562171631838</v>
      </c>
      <c r="M265" s="42">
        <f t="shared" si="3"/>
        <v>1.4659977902247823E-2</v>
      </c>
      <c r="N265" s="12"/>
      <c r="O265" s="23">
        <v>45992</v>
      </c>
      <c r="P265" s="51">
        <f t="shared" si="4"/>
        <v>0.57888830976601879</v>
      </c>
      <c r="Q265" s="51">
        <f t="shared" si="5"/>
        <v>6.8269836824871921E-2</v>
      </c>
      <c r="R265" s="51">
        <f t="shared" si="6"/>
        <v>7.1994140144648167E-2</v>
      </c>
      <c r="S265" s="51">
        <f t="shared" si="7"/>
        <v>2.0731566023412785E-2</v>
      </c>
      <c r="T265" s="51">
        <f t="shared" si="8"/>
        <v>0.26011614724104853</v>
      </c>
      <c r="U265" s="42">
        <f t="shared" si="11"/>
        <v>1.0000000000000002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170.67801114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$N$477*(M507/LOOKUP($F266,_xlfn._xlws.FILTER($F$468:$F$477,G$468:G$477&lt;&gt;""),_xlfn._xlws.FILTER(G$468:G$477,G$468:G$477&lt;&gt;"")))*(N507/LOOKUP($F266,_xlfn._xlws.FILTER($F$468:$F$477,H$468:H$477&lt;&gt;""),_xlfn._xlws.FILTER(H$468:H$477,H$468:H$477&lt;&gt;""))))</f>
        <v>383.67635089688497</v>
      </c>
      <c r="L266" s="50">
        <f t="shared" si="10"/>
        <v>166.04641219880119</v>
      </c>
      <c r="M266" s="42">
        <f t="shared" si="3"/>
        <v>2.1160341482446388E-2</v>
      </c>
      <c r="N266" s="12"/>
      <c r="O266" s="23">
        <v>46023</v>
      </c>
      <c r="P266" s="51">
        <f t="shared" si="4"/>
        <v>0.56789690590157615</v>
      </c>
      <c r="Q266" s="51">
        <f t="shared" si="5"/>
        <v>6.6636141114721437E-2</v>
      </c>
      <c r="R266" s="51">
        <f t="shared" si="6"/>
        <v>7.0010982521913095E-2</v>
      </c>
      <c r="S266" s="51">
        <f t="shared" si="7"/>
        <v>2.0377723034997131E-2</v>
      </c>
      <c r="T266" s="51">
        <f t="shared" si="8"/>
        <v>0.27507824742679238</v>
      </c>
      <c r="U266" s="42">
        <f t="shared" si="11"/>
        <v>1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170.67801114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$N$477*(M508/LOOKUP($F267,_xlfn._xlws.FILTER($F$468:$F$477,G$468:G$477&lt;&gt;""),_xlfn._xlws.FILTER(G$468:G$477,G$468:G$477&lt;&gt;"")))*(N508/LOOKUP($F267,_xlfn._xlws.FILTER($F$468:$F$477,H$468:H$477&lt;&gt;""),_xlfn._xlws.FILTER(H$468:H$477,H$468:H$477&lt;&gt;""))))</f>
        <v>396.58493962113192</v>
      </c>
      <c r="L267" s="50">
        <f t="shared" si="10"/>
        <v>167.56150191223097</v>
      </c>
      <c r="M267" s="42">
        <f t="shared" si="3"/>
        <v>9.1244953345683832E-3</v>
      </c>
      <c r="N267" s="12"/>
      <c r="O267" s="23">
        <v>46054</v>
      </c>
      <c r="P267" s="51">
        <f t="shared" si="4"/>
        <v>0.56276198677874112</v>
      </c>
      <c r="Q267" s="51">
        <f t="shared" si="5"/>
        <v>6.5762320974600608E-2</v>
      </c>
      <c r="R267" s="51">
        <f t="shared" si="6"/>
        <v>6.8769365343048408E-2</v>
      </c>
      <c r="S267" s="51">
        <f t="shared" si="7"/>
        <v>2.0944154368480176E-2</v>
      </c>
      <c r="T267" s="51">
        <f t="shared" si="8"/>
        <v>0.28176217253512997</v>
      </c>
      <c r="U267" s="42">
        <f t="shared" si="11"/>
        <v>1.0000000000000004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170.67801114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$N$477*(M509/LOOKUP($F268,_xlfn._xlws.FILTER($F$468:$F$477,G$468:G$477&lt;&gt;""),_xlfn._xlws.FILTER(G$468:G$477,G$468:G$477&lt;&gt;"")))*(N509/LOOKUP($F268,_xlfn._xlws.FILTER($F$468:$F$477,H$468:H$477&lt;&gt;""),_xlfn._xlws.FILTER(H$468:H$477,H$468:H$477&lt;&gt;""))))</f>
        <v>399.20978478703148</v>
      </c>
      <c r="L268" s="50">
        <f t="shared" si="10"/>
        <v>167.66132899594825</v>
      </c>
      <c r="M268" s="42">
        <f t="shared" si="3"/>
        <v>5.9576383941450928E-4</v>
      </c>
      <c r="N268" s="12"/>
      <c r="O268" s="23">
        <v>46082</v>
      </c>
      <c r="P268" s="51">
        <f t="shared" si="4"/>
        <v>0.5624269131615659</v>
      </c>
      <c r="Q268" s="51">
        <f t="shared" si="5"/>
        <v>6.5348917693697398E-2</v>
      </c>
      <c r="R268" s="51">
        <f t="shared" si="6"/>
        <v>6.8059381724684342E-2</v>
      </c>
      <c r="S268" s="51">
        <f t="shared" si="7"/>
        <v>2.0706612156768996E-2</v>
      </c>
      <c r="T268" s="51">
        <f t="shared" si="8"/>
        <v>0.28345817526328343</v>
      </c>
      <c r="U268" s="42">
        <f t="shared" si="11"/>
        <v>1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171.58346477999999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$N$477*(M510/LOOKUP($F269,_xlfn._xlws.FILTER($F$468:$F$477,G$468:G$477&lt;&gt;""),_xlfn._xlws.FILTER(G$468:G$477,G$468:G$477&lt;&gt;"")))*(N510/LOOKUP($F269,_xlfn._xlws.FILTER($F$468:$F$477,H$468:H$477&lt;&gt;""),_xlfn._xlws.FILTER(H$468:H$477,H$468:H$477&lt;&gt;""))))</f>
        <v>410.48274549401481</v>
      </c>
      <c r="L269" s="50">
        <f t="shared" si="10"/>
        <v>169.55256144329027</v>
      </c>
      <c r="M269" s="42">
        <f t="shared" si="3"/>
        <v>1.1280075487101193E-2</v>
      </c>
      <c r="N269" s="12"/>
      <c r="O269" s="23">
        <v>46113</v>
      </c>
      <c r="P269" s="51">
        <f t="shared" si="4"/>
        <v>0.55910387638288672</v>
      </c>
      <c r="Q269" s="51">
        <f t="shared" si="5"/>
        <v>6.5275743213384016E-2</v>
      </c>
      <c r="R269" s="51">
        <f t="shared" si="6"/>
        <v>6.7600946001390994E-2</v>
      </c>
      <c r="S269" s="51">
        <f t="shared" si="7"/>
        <v>1.9807961244873561E-2</v>
      </c>
      <c r="T269" s="51">
        <f t="shared" si="8"/>
        <v>0.28821147315746481</v>
      </c>
      <c r="U269" s="42">
        <f t="shared" si="11"/>
        <v>1.0000000000000002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171.58346477999999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$N$477*(M511/LOOKUP($F270,_xlfn._xlws.FILTER($F$468:$F$477,G$468:G$477&lt;&gt;""),_xlfn._xlws.FILTER(G$468:G$477,G$468:G$477&lt;&gt;"")))*(N511/LOOKUP($F270,_xlfn._xlws.FILTER($F$468:$F$477,H$468:H$477&lt;&gt;""),_xlfn._xlws.FILTER(H$468:H$477,H$468:H$477&lt;&gt;""))))</f>
        <v>457.81442283370711</v>
      </c>
      <c r="L270" s="50">
        <f t="shared" si="10"/>
        <v>175.91989454130913</v>
      </c>
      <c r="M270" s="42">
        <f t="shared" si="3"/>
        <v>3.7553741705922405E-2</v>
      </c>
      <c r="N270" s="12"/>
      <c r="O270" s="23">
        <v>46143</v>
      </c>
      <c r="P270" s="51">
        <f t="shared" si="4"/>
        <v>0.53886738961937608</v>
      </c>
      <c r="Q270" s="51">
        <f t="shared" si="5"/>
        <v>6.2888090063782986E-2</v>
      </c>
      <c r="R270" s="51">
        <f t="shared" si="6"/>
        <v>6.6197557454259329E-2</v>
      </c>
      <c r="S270" s="51">
        <f t="shared" si="7"/>
        <v>2.2237107950380204E-2</v>
      </c>
      <c r="T270" s="51">
        <f t="shared" si="8"/>
        <v>0.30980985491220148</v>
      </c>
      <c r="U270" s="42">
        <f t="shared" si="11"/>
        <v>1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171.58346477999999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$N$477*(M512/LOOKUP($F271,_xlfn._xlws.FILTER($F$468:$F$477,G$468:G$477&lt;&gt;""),_xlfn._xlws.FILTER(G$468:G$477,G$468:G$477&lt;&gt;"")))*(N512/LOOKUP($F271,_xlfn._xlws.FILTER($F$468:$F$477,H$468:H$477&lt;&gt;""),_xlfn._xlws.FILTER(H$468:H$477,H$468:H$477&lt;&gt;""))))</f>
        <v>519.65795466755173</v>
      </c>
      <c r="L271" s="50">
        <f t="shared" si="10"/>
        <v>183.08429599607803</v>
      </c>
      <c r="M271" s="42">
        <f t="shared" si="3"/>
        <v>4.0725362378423613E-2</v>
      </c>
      <c r="N271" s="12"/>
      <c r="O271" s="23">
        <v>46174</v>
      </c>
      <c r="P271" s="51">
        <f t="shared" si="4"/>
        <v>0.51778058755854139</v>
      </c>
      <c r="Q271" s="51">
        <f t="shared" si="5"/>
        <v>6.0571475296137205E-2</v>
      </c>
      <c r="R271" s="51">
        <f t="shared" si="6"/>
        <v>6.2381777532859735E-2</v>
      </c>
      <c r="S271" s="51">
        <f t="shared" si="7"/>
        <v>2.136693190560917E-2</v>
      </c>
      <c r="T271" s="51">
        <f t="shared" si="8"/>
        <v>0.33789922770685277</v>
      </c>
      <c r="U271" s="42">
        <f t="shared" si="11"/>
        <v>1.0000000000000002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172.48891841999998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136" cm="1">
        <f t="array" ref="K272">IF(M513="","",
$N$477*(M513/LOOKUP($F272,_xlfn._xlws.FILTER($F$468:$F$477,G$468:G$477&lt;&gt;""),_xlfn._xlws.FILTER(G$468:G$477,G$468:G$477&lt;&gt;"")))*(N513/LOOKUP($F272,_xlfn._xlws.FILTER($F$468:$F$477,H$468:H$477&lt;&gt;""),_xlfn._xlws.FILTER(H$468:H$477,H$468:H$477&lt;&gt;""))))</f>
        <v>488.71931256150003</v>
      </c>
      <c r="L272" s="50">
        <f t="shared" si="10"/>
        <v>179.7466238051683</v>
      </c>
      <c r="M272" s="42">
        <f t="shared" si="3"/>
        <v>-1.8230248382314684E-2</v>
      </c>
      <c r="N272" s="12"/>
      <c r="O272" s="23">
        <v>46204</v>
      </c>
      <c r="P272" s="137">
        <f t="shared" ref="P272:P303" si="13">IFERROR((G272*Q$480)/$L272*(123.742195329397/Q$481),"")</f>
        <v>0.53017821957379818</v>
      </c>
      <c r="Q272" s="51">
        <f t="shared" ref="Q272:Q303" si="14">IFERROR((H272*R$480)/$L272*(123.742195329397/R$481),"")</f>
        <v>6.2051422058405435E-2</v>
      </c>
      <c r="R272" s="51">
        <f t="shared" ref="R272:R303" si="15">IFERROR((I272*S$480)/$L272*(123.742195329397/S$481),"")</f>
        <v>6.3653594400516947E-2</v>
      </c>
      <c r="S272" s="51">
        <f t="shared" ref="S272:S303" si="16">IFERROR((J272*T$480)/$L272*(123.742195329397/T$481),"")</f>
        <v>2.043407490548459E-2</v>
      </c>
      <c r="T272" s="51">
        <f t="shared" ref="T272:T303" si="17">IFERROR((K272*U$480)/$L272*(123.742195329397/U$481),"")</f>
        <v>0.32368268906179504</v>
      </c>
      <c r="U272" s="42">
        <f t="shared" si="11"/>
        <v>1.0000000000000002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172.48891841999998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136" cm="1">
        <f t="array" ref="K273">IF(M514="","",
$N$477*(M514/LOOKUP($F273,_xlfn._xlws.FILTER($F$468:$F$477,G$468:G$477&lt;&gt;""),_xlfn._xlws.FILTER(G$468:G$477,G$468:G$477&lt;&gt;"")))*(N514/LOOKUP($F273,_xlfn._xlws.FILTER($F$468:$F$477,H$468:H$477&lt;&gt;""),_xlfn._xlws.FILTER(H$468:H$477,H$468:H$477&lt;&gt;""))))</f>
        <v>458.58814189018227</v>
      </c>
      <c r="L273" s="50">
        <f t="shared" si="10"/>
        <v>176.28083018448385</v>
      </c>
      <c r="M273" s="42">
        <f t="shared" si="3"/>
        <v>-1.9281550592244234E-2</v>
      </c>
      <c r="N273" s="12"/>
      <c r="O273" s="23">
        <v>46235</v>
      </c>
      <c r="P273" s="137">
        <f t="shared" si="13"/>
        <v>0.5406018617208298</v>
      </c>
      <c r="Q273" s="51">
        <f t="shared" si="14"/>
        <v>6.3421265634611465E-2</v>
      </c>
      <c r="R273" s="51">
        <f t="shared" si="15"/>
        <v>6.5657084155104725E-2</v>
      </c>
      <c r="S273" s="51">
        <f t="shared" si="16"/>
        <v>2.0621755195853027E-2</v>
      </c>
      <c r="T273" s="51">
        <f t="shared" si="17"/>
        <v>0.30969803329360096</v>
      </c>
      <c r="U273" s="42">
        <f t="shared" si="11"/>
        <v>1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172.48891841999998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136" cm="1">
        <f t="array" ref="K274">IF(M515="","",
$N$477*(M515/LOOKUP($F274,_xlfn._xlws.FILTER($F$468:$F$477,G$468:G$477&lt;&gt;""),_xlfn._xlws.FILTER(G$468:G$477,G$468:G$477&lt;&gt;"")))*(N515/LOOKUP($F274,_xlfn._xlws.FILTER($F$468:$F$477,H$468:H$477&lt;&gt;""),_xlfn._xlws.FILTER(H$468:H$477,H$468:H$477&lt;&gt;""))))</f>
        <v>470.19309365876921</v>
      </c>
      <c r="L274" s="50">
        <f t="shared" si="10"/>
        <v>178.28494587415233</v>
      </c>
      <c r="M274" s="42">
        <f t="shared" si="3"/>
        <v>1.1368880482189203E-2</v>
      </c>
      <c r="N274" s="12"/>
      <c r="O274" s="23">
        <v>46266</v>
      </c>
      <c r="P274" s="137">
        <f t="shared" si="13"/>
        <v>0.53452491188288065</v>
      </c>
      <c r="Q274" s="51">
        <f t="shared" si="14"/>
        <v>6.3548075596087439E-2</v>
      </c>
      <c r="R274" s="51">
        <f t="shared" si="15"/>
        <v>6.5948580349425648E-2</v>
      </c>
      <c r="S274" s="51">
        <f t="shared" si="16"/>
        <v>2.2012673490991425E-2</v>
      </c>
      <c r="T274" s="51">
        <f t="shared" si="17"/>
        <v>0.3139657586806151</v>
      </c>
      <c r="U274" s="42">
        <f t="shared" si="11"/>
        <v>1.0000000000000002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176.5634598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136" cm="1">
        <f t="array" ref="K275">IF(M516="","",
$N$477*(M516/LOOKUP($F275,_xlfn._xlws.FILTER($F$468:$F$477,G$468:G$477&lt;&gt;""),_xlfn._xlws.FILTER(G$468:G$477,G$468:G$477&lt;&gt;"")))*(N516/LOOKUP($F275,_xlfn._xlws.FILTER($F$468:$F$477,H$468:H$477&lt;&gt;""),_xlfn._xlws.FILTER(H$468:H$477,H$468:H$477&lt;&gt;""))))</f>
        <v>495.74973277393366</v>
      </c>
      <c r="L275" s="50">
        <f t="shared" si="10"/>
        <v>183.31474119356898</v>
      </c>
      <c r="M275" s="42">
        <f t="shared" si="3"/>
        <v>2.8212114571732227E-2</v>
      </c>
      <c r="N275" s="12"/>
      <c r="O275" s="23">
        <v>46296</v>
      </c>
      <c r="P275" s="137">
        <f t="shared" si="13"/>
        <v>0.53213872590133948</v>
      </c>
      <c r="Q275" s="51">
        <f t="shared" si="14"/>
        <v>6.160026836561025E-2</v>
      </c>
      <c r="R275" s="51">
        <f t="shared" si="15"/>
        <v>6.2080845329469947E-2</v>
      </c>
      <c r="S275" s="51">
        <f t="shared" si="16"/>
        <v>2.223210022051508E-2</v>
      </c>
      <c r="T275" s="51">
        <f t="shared" si="17"/>
        <v>0.32194806018306543</v>
      </c>
      <c r="U275" s="42">
        <f t="shared" si="11"/>
        <v>1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176.5634598</v>
      </c>
      <c r="H276" s="47" t="str" cm="1">
        <f t="array" ref="H276">IF(H517="","",
H517*LOOKUP($F276,_xlfn._xlws.FILTER($F$454:$F$463,H$454:H$463&lt;&gt;""),_xlfn._xlws.FILTER(H$454:H$463,H$454:H$463&lt;&gt;"")))</f>
        <v/>
      </c>
      <c r="I276" s="47" t="str" cm="1">
        <f t="array" ref="I276">IF(I517="","",
I517*LOOKUP($F276,_xlfn._xlws.FILTER($F$454:$F$463,I$454:I$463&lt;&gt;""),_xlfn._xlws.FILTER(I$454:I$463,I$454:I$463&lt;&gt;"")))</f>
        <v/>
      </c>
      <c r="J276" s="48" t="str">
        <f t="shared" si="9"/>
        <v/>
      </c>
      <c r="K276" s="136" t="str" cm="1">
        <f t="array" ref="K276">IF(M517="","",
$N$477*(M517/LOOKUP($F276,_xlfn._xlws.FILTER($F$468:$F$477,G$468:G$477&lt;&gt;""),_xlfn._xlws.FILTER(G$468:G$477,G$468:G$477&lt;&gt;"")))*(N517/LOOKUP($F276,_xlfn._xlws.FILTER($F$468:$F$477,H$468:H$477&lt;&gt;""),_xlfn._xlws.FILTER(H$468:H$477,H$468:H$477&lt;&gt;""))))</f>
        <v/>
      </c>
      <c r="L276" s="50" t="str">
        <f t="shared" si="10"/>
        <v/>
      </c>
      <c r="M276" s="42" t="str">
        <f t="shared" si="3"/>
        <v/>
      </c>
      <c r="N276" s="12"/>
      <c r="O276" s="23">
        <v>46327</v>
      </c>
      <c r="P276" s="137" t="str">
        <f t="shared" si="13"/>
        <v/>
      </c>
      <c r="Q276" s="51" t="str">
        <f t="shared" si="14"/>
        <v/>
      </c>
      <c r="R276" s="51" t="str">
        <f t="shared" si="15"/>
        <v/>
      </c>
      <c r="S276" s="51" t="str">
        <f t="shared" si="16"/>
        <v/>
      </c>
      <c r="T276" s="51" t="str">
        <f t="shared" si="17"/>
        <v/>
      </c>
      <c r="U276" s="42" t="str">
        <f t="shared" si="11"/>
        <v/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176.5634598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136" t="str" cm="1">
        <f t="array" ref="K277">IF(M518="","",
$N$477*(M518/LOOKUP($F277,_xlfn._xlws.FILTER($F$468:$F$477,G$468:G$477&lt;&gt;""),_xlfn._xlws.FILTER(G$468:G$477,G$468:G$477&lt;&gt;"")))*(N518/LOOKUP($F277,_xlfn._xlws.FILTER($F$468:$F$477,H$468:H$477&lt;&gt;""),_xlfn._xlws.FILTER(H$468:H$477,H$468:H$477&lt;&gt;""))))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137" t="str">
        <f t="shared" si="13"/>
        <v/>
      </c>
      <c r="Q277" s="51" t="str">
        <f t="shared" si="14"/>
        <v/>
      </c>
      <c r="R277" s="51" t="str">
        <f t="shared" si="15"/>
        <v/>
      </c>
      <c r="S277" s="51" t="str">
        <f t="shared" si="16"/>
        <v/>
      </c>
      <c r="T277" s="51" t="str">
        <f t="shared" si="17"/>
        <v/>
      </c>
      <c r="U277" s="42" t="str">
        <f t="shared" si="11"/>
        <v/>
      </c>
      <c r="V277" s="12"/>
      <c r="W277" s="12"/>
    </row>
    <row r="278" spans="5:23" ht="13.5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136" t="str" cm="1">
        <f t="array" ref="K278">IF(M519="","",
$N$477*(M519/LOOKUP($F278,_xlfn._xlws.FILTER($F$468:$F$477,G$468:G$477&lt;&gt;""),_xlfn._xlws.FILTER(G$468:G$477,G$468:G$477&lt;&gt;"")))*(N519/LOOKUP($F278,_xlfn._xlws.FILTER($F$468:$F$477,H$468:H$477&lt;&gt;""),_xlfn._xlws.FILTER(H$468:H$477,H$468:H$477&lt;&gt;""))))</f>
        <v/>
      </c>
      <c r="L278" s="50" t="str">
        <f t="shared" si="10"/>
        <v/>
      </c>
      <c r="M278" s="42" t="str">
        <f t="shared" ref="M278:M341" si="18">IF(L278="","",L278/L277-1)</f>
        <v/>
      </c>
      <c r="N278" s="12"/>
      <c r="O278" s="23">
        <v>46388</v>
      </c>
      <c r="P278" s="137" t="str">
        <f t="shared" si="13"/>
        <v/>
      </c>
      <c r="Q278" s="51" t="str">
        <f t="shared" si="14"/>
        <v/>
      </c>
      <c r="R278" s="51" t="str">
        <f t="shared" si="15"/>
        <v/>
      </c>
      <c r="S278" s="51" t="str">
        <f t="shared" si="16"/>
        <v/>
      </c>
      <c r="T278" s="51" t="str">
        <f t="shared" si="17"/>
        <v/>
      </c>
      <c r="U278" s="42" t="str">
        <f t="shared" si="11"/>
        <v/>
      </c>
      <c r="V278" s="12"/>
      <c r="W278" s="12"/>
    </row>
    <row r="279" spans="5:23" ht="13.5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136" t="str" cm="1">
        <f t="array" ref="K279">IF(M520="","",
$N$477*(M520/LOOKUP($F279,_xlfn._xlws.FILTER($F$468:$F$477,G$468:G$477&lt;&gt;""),_xlfn._xlws.FILTER(G$468:G$477,G$468:G$477&lt;&gt;"")))*(N520/LOOKUP($F279,_xlfn._xlws.FILTER($F$468:$F$477,H$468:H$477&lt;&gt;""),_xlfn._xlws.FILTER(H$468:H$477,H$468:H$477&lt;&gt;""))))</f>
        <v/>
      </c>
      <c r="L279" s="50" t="str">
        <f t="shared" si="10"/>
        <v/>
      </c>
      <c r="M279" s="42" t="str">
        <f t="shared" si="18"/>
        <v/>
      </c>
      <c r="N279" s="12"/>
      <c r="O279" s="23">
        <v>46419</v>
      </c>
      <c r="P279" s="137" t="str">
        <f t="shared" si="13"/>
        <v/>
      </c>
      <c r="Q279" s="51" t="str">
        <f t="shared" si="14"/>
        <v/>
      </c>
      <c r="R279" s="51" t="str">
        <f t="shared" si="15"/>
        <v/>
      </c>
      <c r="S279" s="51" t="str">
        <f t="shared" si="16"/>
        <v/>
      </c>
      <c r="T279" s="51" t="str">
        <f t="shared" si="17"/>
        <v/>
      </c>
      <c r="U279" s="42" t="str">
        <f t="shared" si="11"/>
        <v/>
      </c>
      <c r="V279" s="12"/>
      <c r="W279" s="12"/>
    </row>
    <row r="280" spans="5:23" ht="13.5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136" t="str" cm="1">
        <f t="array" ref="K280">IF(M521="","",
$N$477*(M521/LOOKUP($F280,_xlfn._xlws.FILTER($F$468:$F$477,G$468:G$477&lt;&gt;""),_xlfn._xlws.FILTER(G$468:G$477,G$468:G$477&lt;&gt;"")))*(N521/LOOKUP($F280,_xlfn._xlws.FILTER($F$468:$F$477,H$468:H$477&lt;&gt;""),_xlfn._xlws.FILTER(H$468:H$477,H$468:H$477&lt;&gt;""))))</f>
        <v/>
      </c>
      <c r="L280" s="50" t="str">
        <f t="shared" si="10"/>
        <v/>
      </c>
      <c r="M280" s="42" t="str">
        <f t="shared" si="18"/>
        <v/>
      </c>
      <c r="N280" s="12"/>
      <c r="O280" s="23">
        <v>46447</v>
      </c>
      <c r="P280" s="137" t="str">
        <f t="shared" si="13"/>
        <v/>
      </c>
      <c r="Q280" s="51" t="str">
        <f t="shared" si="14"/>
        <v/>
      </c>
      <c r="R280" s="51" t="str">
        <f t="shared" si="15"/>
        <v/>
      </c>
      <c r="S280" s="51" t="str">
        <f t="shared" si="16"/>
        <v/>
      </c>
      <c r="T280" s="51" t="str">
        <f t="shared" si="17"/>
        <v/>
      </c>
      <c r="U280" s="42" t="str">
        <f t="shared" si="11"/>
        <v/>
      </c>
      <c r="V280" s="12"/>
      <c r="W280" s="12"/>
    </row>
    <row r="281" spans="5:23" ht="13.5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$N$477*(M522/LOOKUP($F281,_xlfn._xlws.FILTER($F$468:$F$477,G$468:G$477&lt;&gt;""),_xlfn._xlws.FILTER(G$468:G$477,G$468:G$477&lt;&gt;"")))*(N522/LOOKUP($F281,_xlfn._xlws.FILTER($F$468:$F$477,H$468:H$477&lt;&gt;""),_xlfn._xlws.FILTER(H$468:H$477,H$468:H$477&lt;&gt;""))))</f>
        <v/>
      </c>
      <c r="L281" s="50" t="str">
        <f t="shared" si="10"/>
        <v/>
      </c>
      <c r="M281" s="42" t="str">
        <f t="shared" si="18"/>
        <v/>
      </c>
      <c r="N281" s="12"/>
      <c r="O281" s="23">
        <v>46478</v>
      </c>
      <c r="P281" s="51" t="str">
        <f t="shared" si="13"/>
        <v/>
      </c>
      <c r="Q281" s="51" t="str">
        <f t="shared" si="14"/>
        <v/>
      </c>
      <c r="R281" s="51" t="str">
        <f t="shared" si="15"/>
        <v/>
      </c>
      <c r="S281" s="51" t="str">
        <f t="shared" si="16"/>
        <v/>
      </c>
      <c r="T281" s="51" t="str">
        <f t="shared" si="17"/>
        <v/>
      </c>
      <c r="U281" s="42" t="str">
        <f t="shared" si="11"/>
        <v/>
      </c>
      <c r="V281" s="12"/>
      <c r="W281" s="12"/>
    </row>
    <row r="282" spans="5:23" ht="13.5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$N$477*(M523/LOOKUP($F282,_xlfn._xlws.FILTER($F$468:$F$477,G$468:G$477&lt;&gt;""),_xlfn._xlws.FILTER(G$468:G$477,G$468:G$477&lt;&gt;"")))*(N523/LOOKUP($F282,_xlfn._xlws.FILTER($F$468:$F$477,H$468:H$477&lt;&gt;""),_xlfn._xlws.FILTER(H$468:H$477,H$468:H$477&lt;&gt;""))))</f>
        <v/>
      </c>
      <c r="L282" s="50" t="str">
        <f t="shared" si="10"/>
        <v/>
      </c>
      <c r="M282" s="42" t="str">
        <f t="shared" si="18"/>
        <v/>
      </c>
      <c r="N282" s="12"/>
      <c r="O282" s="23">
        <v>46508</v>
      </c>
      <c r="P282" s="51" t="str">
        <f t="shared" si="13"/>
        <v/>
      </c>
      <c r="Q282" s="51" t="str">
        <f t="shared" si="14"/>
        <v/>
      </c>
      <c r="R282" s="51" t="str">
        <f t="shared" si="15"/>
        <v/>
      </c>
      <c r="S282" s="51" t="str">
        <f t="shared" si="16"/>
        <v/>
      </c>
      <c r="T282" s="51" t="str">
        <f t="shared" si="17"/>
        <v/>
      </c>
      <c r="U282" s="42" t="str">
        <f t="shared" si="11"/>
        <v/>
      </c>
      <c r="V282" s="12"/>
      <c r="W282" s="12"/>
    </row>
    <row r="283" spans="5:23" ht="13.5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$N$477*(M524/LOOKUP($F283,_xlfn._xlws.FILTER($F$468:$F$477,G$468:G$477&lt;&gt;""),_xlfn._xlws.FILTER(G$468:G$477,G$468:G$477&lt;&gt;"")))*(N524/LOOKUP($F283,_xlfn._xlws.FILTER($F$468:$F$477,H$468:H$477&lt;&gt;""),_xlfn._xlws.FILTER(H$468:H$477,H$468:H$477&lt;&gt;""))))</f>
        <v/>
      </c>
      <c r="L283" s="50" t="str">
        <f t="shared" si="10"/>
        <v/>
      </c>
      <c r="M283" s="42" t="str">
        <f t="shared" si="18"/>
        <v/>
      </c>
      <c r="N283" s="12"/>
      <c r="O283" s="23">
        <v>46539</v>
      </c>
      <c r="P283" s="51" t="str">
        <f t="shared" si="13"/>
        <v/>
      </c>
      <c r="Q283" s="51" t="str">
        <f t="shared" si="14"/>
        <v/>
      </c>
      <c r="R283" s="51" t="str">
        <f t="shared" si="15"/>
        <v/>
      </c>
      <c r="S283" s="51" t="str">
        <f t="shared" si="16"/>
        <v/>
      </c>
      <c r="T283" s="51" t="str">
        <f t="shared" si="17"/>
        <v/>
      </c>
      <c r="U283" s="42" t="str">
        <f t="shared" si="11"/>
        <v/>
      </c>
      <c r="V283" s="12"/>
      <c r="W283" s="12"/>
    </row>
    <row r="284" spans="5:23" ht="13.5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$N$477*(M525/LOOKUP($F284,_xlfn._xlws.FILTER($F$468:$F$477,G$468:G$477&lt;&gt;""),_xlfn._xlws.FILTER(G$468:G$477,G$468:G$477&lt;&gt;"")))*(N525/LOOKUP($F284,_xlfn._xlws.FILTER($F$468:$F$477,H$468:H$477&lt;&gt;""),_xlfn._xlws.FILTER(H$468:H$477,H$468:H$477&lt;&gt;""))))</f>
        <v/>
      </c>
      <c r="L284" s="50" t="str">
        <f t="shared" si="10"/>
        <v/>
      </c>
      <c r="M284" s="42" t="str">
        <f t="shared" si="18"/>
        <v/>
      </c>
      <c r="N284" s="12"/>
      <c r="O284" s="23">
        <v>46569</v>
      </c>
      <c r="P284" s="51" t="str">
        <f t="shared" si="13"/>
        <v/>
      </c>
      <c r="Q284" s="51" t="str">
        <f t="shared" si="14"/>
        <v/>
      </c>
      <c r="R284" s="51" t="str">
        <f t="shared" si="15"/>
        <v/>
      </c>
      <c r="S284" s="51" t="str">
        <f t="shared" si="16"/>
        <v/>
      </c>
      <c r="T284" s="51" t="str">
        <f t="shared" si="17"/>
        <v/>
      </c>
      <c r="U284" s="42" t="str">
        <f t="shared" si="11"/>
        <v/>
      </c>
      <c r="V284" s="12"/>
      <c r="W284" s="12"/>
    </row>
    <row r="285" spans="5:23" ht="13.5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$N$477*(M526/LOOKUP($F285,_xlfn._xlws.FILTER($F$468:$F$477,G$468:G$477&lt;&gt;""),_xlfn._xlws.FILTER(G$468:G$477,G$468:G$477&lt;&gt;"")))*(N526/LOOKUP($F285,_xlfn._xlws.FILTER($F$468:$F$477,H$468:H$477&lt;&gt;""),_xlfn._xlws.FILTER(H$468:H$477,H$468:H$477&lt;&gt;""))))</f>
        <v/>
      </c>
      <c r="L285" s="50" t="str">
        <f t="shared" si="10"/>
        <v/>
      </c>
      <c r="M285" s="42" t="str">
        <f t="shared" si="18"/>
        <v/>
      </c>
      <c r="N285" s="12"/>
      <c r="O285" s="23">
        <v>46600</v>
      </c>
      <c r="P285" s="51" t="str">
        <f t="shared" si="13"/>
        <v/>
      </c>
      <c r="Q285" s="51" t="str">
        <f t="shared" si="14"/>
        <v/>
      </c>
      <c r="R285" s="51" t="str">
        <f t="shared" si="15"/>
        <v/>
      </c>
      <c r="S285" s="51" t="str">
        <f t="shared" si="16"/>
        <v/>
      </c>
      <c r="T285" s="51" t="str">
        <f t="shared" si="17"/>
        <v/>
      </c>
      <c r="U285" s="42" t="str">
        <f t="shared" si="11"/>
        <v/>
      </c>
      <c r="V285" s="12"/>
      <c r="W285" s="12"/>
    </row>
    <row r="286" spans="5:23" ht="13.5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$N$477*(M527/LOOKUP($F286,_xlfn._xlws.FILTER($F$468:$F$477,G$468:G$477&lt;&gt;""),_xlfn._xlws.FILTER(G$468:G$477,G$468:G$477&lt;&gt;"")))*(N527/LOOKUP($F286,_xlfn._xlws.FILTER($F$468:$F$477,H$468:H$477&lt;&gt;""),_xlfn._xlws.FILTER(H$468:H$477,H$468:H$477&lt;&gt;""))))</f>
        <v/>
      </c>
      <c r="L286" s="50" t="str">
        <f t="shared" si="10"/>
        <v/>
      </c>
      <c r="M286" s="42" t="str">
        <f t="shared" si="18"/>
        <v/>
      </c>
      <c r="N286" s="12"/>
      <c r="O286" s="23">
        <v>46631</v>
      </c>
      <c r="P286" s="51" t="str">
        <f t="shared" si="13"/>
        <v/>
      </c>
      <c r="Q286" s="51" t="str">
        <f t="shared" si="14"/>
        <v/>
      </c>
      <c r="R286" s="51" t="str">
        <f t="shared" si="15"/>
        <v/>
      </c>
      <c r="S286" s="51" t="str">
        <f t="shared" si="16"/>
        <v/>
      </c>
      <c r="T286" s="51" t="str">
        <f t="shared" si="17"/>
        <v/>
      </c>
      <c r="U286" s="42" t="str">
        <f t="shared" si="11"/>
        <v/>
      </c>
      <c r="V286" s="12"/>
      <c r="W286" s="12"/>
    </row>
    <row r="287" spans="5:23" ht="13.5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$N$477*(M528/LOOKUP($F287,_xlfn._xlws.FILTER($F$468:$F$477,G$468:G$477&lt;&gt;""),_xlfn._xlws.FILTER(G$468:G$477,G$468:G$477&lt;&gt;"")))*(N528/LOOKUP($F287,_xlfn._xlws.FILTER($F$468:$F$477,H$468:H$477&lt;&gt;""),_xlfn._xlws.FILTER(H$468:H$477,H$468:H$477&lt;&gt;""))))</f>
        <v/>
      </c>
      <c r="L287" s="50" t="str">
        <f t="shared" si="10"/>
        <v/>
      </c>
      <c r="M287" s="42" t="str">
        <f t="shared" si="18"/>
        <v/>
      </c>
      <c r="N287" s="12"/>
      <c r="O287" s="23">
        <v>46661</v>
      </c>
      <c r="P287" s="51" t="str">
        <f t="shared" si="13"/>
        <v/>
      </c>
      <c r="Q287" s="51" t="str">
        <f t="shared" si="14"/>
        <v/>
      </c>
      <c r="R287" s="51" t="str">
        <f t="shared" si="15"/>
        <v/>
      </c>
      <c r="S287" s="51" t="str">
        <f t="shared" si="16"/>
        <v/>
      </c>
      <c r="T287" s="51" t="str">
        <f t="shared" si="17"/>
        <v/>
      </c>
      <c r="U287" s="42" t="str">
        <f t="shared" si="11"/>
        <v/>
      </c>
      <c r="V287" s="12"/>
      <c r="W287" s="12"/>
    </row>
    <row r="288" spans="5:23" ht="13.5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$N$477*(M529/LOOKUP($F288,_xlfn._xlws.FILTER($F$468:$F$477,G$468:G$477&lt;&gt;""),_xlfn._xlws.FILTER(G$468:G$477,G$468:G$477&lt;&gt;"")))*(N529/LOOKUP($F288,_xlfn._xlws.FILTER($F$468:$F$477,H$468:H$477&lt;&gt;""),_xlfn._xlws.FILTER(H$468:H$477,H$468:H$477&lt;&gt;""))))</f>
        <v/>
      </c>
      <c r="L288" s="50" t="str">
        <f t="shared" si="10"/>
        <v/>
      </c>
      <c r="M288" s="42" t="str">
        <f t="shared" si="18"/>
        <v/>
      </c>
      <c r="N288" s="12"/>
      <c r="O288" s="23">
        <v>46692</v>
      </c>
      <c r="P288" s="51" t="str">
        <f t="shared" si="13"/>
        <v/>
      </c>
      <c r="Q288" s="51" t="str">
        <f t="shared" si="14"/>
        <v/>
      </c>
      <c r="R288" s="51" t="str">
        <f t="shared" si="15"/>
        <v/>
      </c>
      <c r="S288" s="51" t="str">
        <f t="shared" si="16"/>
        <v/>
      </c>
      <c r="T288" s="51" t="str">
        <f t="shared" si="17"/>
        <v/>
      </c>
      <c r="U288" s="42" t="str">
        <f t="shared" si="11"/>
        <v/>
      </c>
      <c r="V288" s="12"/>
      <c r="W288" s="12"/>
    </row>
    <row r="289" spans="5:23" ht="13.5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$N$477*(M530/LOOKUP($F289,_xlfn._xlws.FILTER($F$468:$F$477,G$468:G$477&lt;&gt;""),_xlfn._xlws.FILTER(G$468:G$477,G$468:G$477&lt;&gt;"")))*(N530/LOOKUP($F289,_xlfn._xlws.FILTER($F$468:$F$477,H$468:H$477&lt;&gt;""),_xlfn._xlws.FILTER(H$468:H$477,H$468:H$477&lt;&gt;""))))</f>
        <v/>
      </c>
      <c r="L289" s="50" t="str">
        <f t="shared" si="10"/>
        <v/>
      </c>
      <c r="M289" s="42" t="str">
        <f t="shared" si="18"/>
        <v/>
      </c>
      <c r="N289" s="12"/>
      <c r="O289" s="23">
        <v>46722</v>
      </c>
      <c r="P289" s="51" t="str">
        <f t="shared" si="13"/>
        <v/>
      </c>
      <c r="Q289" s="51" t="str">
        <f t="shared" si="14"/>
        <v/>
      </c>
      <c r="R289" s="51" t="str">
        <f t="shared" si="15"/>
        <v/>
      </c>
      <c r="S289" s="51" t="str">
        <f t="shared" si="16"/>
        <v/>
      </c>
      <c r="T289" s="51" t="str">
        <f t="shared" si="17"/>
        <v/>
      </c>
      <c r="U289" s="42" t="str">
        <f t="shared" si="11"/>
        <v/>
      </c>
      <c r="V289" s="12"/>
      <c r="W289" s="12"/>
    </row>
    <row r="290" spans="5:23" ht="13.5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$N$477*(M531/LOOKUP($F290,_xlfn._xlws.FILTER($F$468:$F$477,G$468:G$477&lt;&gt;""),_xlfn._xlws.FILTER(G$468:G$477,G$468:G$477&lt;&gt;"")))*(N531/LOOKUP($F290,_xlfn._xlws.FILTER($F$468:$F$477,H$468:H$477&lt;&gt;""),_xlfn._xlws.FILTER(H$468:H$477,H$468:H$477&lt;&gt;""))))</f>
        <v/>
      </c>
      <c r="L290" s="50" t="str">
        <f t="shared" si="10"/>
        <v/>
      </c>
      <c r="M290" s="42" t="str">
        <f t="shared" si="18"/>
        <v/>
      </c>
      <c r="N290" s="12"/>
      <c r="O290" s="23">
        <v>46753</v>
      </c>
      <c r="P290" s="51" t="str">
        <f t="shared" si="13"/>
        <v/>
      </c>
      <c r="Q290" s="51" t="str">
        <f t="shared" si="14"/>
        <v/>
      </c>
      <c r="R290" s="51" t="str">
        <f t="shared" si="15"/>
        <v/>
      </c>
      <c r="S290" s="51" t="str">
        <f t="shared" si="16"/>
        <v/>
      </c>
      <c r="T290" s="51" t="str">
        <f t="shared" si="17"/>
        <v/>
      </c>
      <c r="U290" s="42" t="str">
        <f t="shared" si="11"/>
        <v/>
      </c>
      <c r="V290" s="12"/>
      <c r="W290" s="12"/>
    </row>
    <row r="291" spans="5:23" ht="13.5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$N$477*(M532/LOOKUP($F291,_xlfn._xlws.FILTER($F$468:$F$477,G$468:G$477&lt;&gt;""),_xlfn._xlws.FILTER(G$468:G$477,G$468:G$477&lt;&gt;"")))*(N532/LOOKUP($F291,_xlfn._xlws.FILTER($F$468:$F$477,H$468:H$477&lt;&gt;""),_xlfn._xlws.FILTER(H$468:H$477,H$468:H$477&lt;&gt;""))))</f>
        <v/>
      </c>
      <c r="L291" s="50" t="str">
        <f t="shared" si="10"/>
        <v/>
      </c>
      <c r="M291" s="42" t="str">
        <f t="shared" si="18"/>
        <v/>
      </c>
      <c r="N291" s="12"/>
      <c r="O291" s="23">
        <v>46784</v>
      </c>
      <c r="P291" s="51" t="str">
        <f t="shared" si="13"/>
        <v/>
      </c>
      <c r="Q291" s="51" t="str">
        <f t="shared" si="14"/>
        <v/>
      </c>
      <c r="R291" s="51" t="str">
        <f t="shared" si="15"/>
        <v/>
      </c>
      <c r="S291" s="51" t="str">
        <f t="shared" si="16"/>
        <v/>
      </c>
      <c r="T291" s="51" t="str">
        <f t="shared" si="17"/>
        <v/>
      </c>
      <c r="U291" s="42" t="str">
        <f t="shared" si="11"/>
        <v/>
      </c>
      <c r="V291" s="12"/>
      <c r="W291" s="12"/>
    </row>
    <row r="292" spans="5:23" ht="13.5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$N$477*(M533/LOOKUP($F292,_xlfn._xlws.FILTER($F$468:$F$477,G$468:G$477&lt;&gt;""),_xlfn._xlws.FILTER(G$468:G$477,G$468:G$477&lt;&gt;"")))*(N533/LOOKUP($F292,_xlfn._xlws.FILTER($F$468:$F$477,H$468:H$477&lt;&gt;""),_xlfn._xlws.FILTER(H$468:H$477,H$468:H$477&lt;&gt;""))))</f>
        <v/>
      </c>
      <c r="L292" s="50" t="str">
        <f t="shared" si="10"/>
        <v/>
      </c>
      <c r="M292" s="42" t="str">
        <f t="shared" si="18"/>
        <v/>
      </c>
      <c r="N292" s="12"/>
      <c r="O292" s="23">
        <v>46813</v>
      </c>
      <c r="P292" s="51" t="str">
        <f t="shared" si="13"/>
        <v/>
      </c>
      <c r="Q292" s="51" t="str">
        <f t="shared" si="14"/>
        <v/>
      </c>
      <c r="R292" s="51" t="str">
        <f t="shared" si="15"/>
        <v/>
      </c>
      <c r="S292" s="51" t="str">
        <f t="shared" si="16"/>
        <v/>
      </c>
      <c r="T292" s="51" t="str">
        <f t="shared" si="17"/>
        <v/>
      </c>
      <c r="U292" s="42" t="str">
        <f t="shared" si="11"/>
        <v/>
      </c>
      <c r="V292" s="12"/>
      <c r="W292" s="12"/>
    </row>
    <row r="293" spans="5:23" ht="13.5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$N$477*(M534/LOOKUP($F293,_xlfn._xlws.FILTER($F$468:$F$477,G$468:G$477&lt;&gt;""),_xlfn._xlws.FILTER(G$468:G$477,G$468:G$477&lt;&gt;"")))*(N534/LOOKUP($F293,_xlfn._xlws.FILTER($F$468:$F$477,H$468:H$477&lt;&gt;""),_xlfn._xlws.FILTER(H$468:H$477,H$468:H$477&lt;&gt;""))))</f>
        <v/>
      </c>
      <c r="L293" s="50" t="str">
        <f t="shared" si="10"/>
        <v/>
      </c>
      <c r="M293" s="42" t="str">
        <f t="shared" si="18"/>
        <v/>
      </c>
      <c r="N293" s="12"/>
      <c r="O293" s="23">
        <v>46844</v>
      </c>
      <c r="P293" s="51" t="str">
        <f t="shared" si="13"/>
        <v/>
      </c>
      <c r="Q293" s="51" t="str">
        <f t="shared" si="14"/>
        <v/>
      </c>
      <c r="R293" s="51" t="str">
        <f t="shared" si="15"/>
        <v/>
      </c>
      <c r="S293" s="51" t="str">
        <f t="shared" si="16"/>
        <v/>
      </c>
      <c r="T293" s="51" t="str">
        <f t="shared" si="17"/>
        <v/>
      </c>
      <c r="U293" s="42" t="str">
        <f t="shared" si="11"/>
        <v/>
      </c>
      <c r="V293" s="12"/>
      <c r="W293" s="12"/>
    </row>
    <row r="294" spans="5:23" ht="13.5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$N$477*(M535/LOOKUP($F294,_xlfn._xlws.FILTER($F$468:$F$477,G$468:G$477&lt;&gt;""),_xlfn._xlws.FILTER(G$468:G$477,G$468:G$477&lt;&gt;"")))*(N535/LOOKUP($F294,_xlfn._xlws.FILTER($F$468:$F$477,H$468:H$477&lt;&gt;""),_xlfn._xlws.FILTER(H$468:H$477,H$468:H$477&lt;&gt;""))))</f>
        <v/>
      </c>
      <c r="L294" s="50" t="str">
        <f t="shared" si="10"/>
        <v/>
      </c>
      <c r="M294" s="42" t="str">
        <f t="shared" si="18"/>
        <v/>
      </c>
      <c r="N294" s="12"/>
      <c r="O294" s="23">
        <v>46874</v>
      </c>
      <c r="P294" s="51" t="str">
        <f t="shared" si="13"/>
        <v/>
      </c>
      <c r="Q294" s="51" t="str">
        <f t="shared" si="14"/>
        <v/>
      </c>
      <c r="R294" s="51" t="str">
        <f t="shared" si="15"/>
        <v/>
      </c>
      <c r="S294" s="51" t="str">
        <f t="shared" si="16"/>
        <v/>
      </c>
      <c r="T294" s="51" t="str">
        <f t="shared" si="17"/>
        <v/>
      </c>
      <c r="U294" s="42" t="str">
        <f t="shared" si="11"/>
        <v/>
      </c>
      <c r="V294" s="12"/>
      <c r="W294" s="12"/>
    </row>
    <row r="295" spans="5:23" ht="13.5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$N$477*(M536/LOOKUP($F295,_xlfn._xlws.FILTER($F$468:$F$477,G$468:G$477&lt;&gt;""),_xlfn._xlws.FILTER(G$468:G$477,G$468:G$477&lt;&gt;"")))*(N536/LOOKUP($F295,_xlfn._xlws.FILTER($F$468:$F$477,H$468:H$477&lt;&gt;""),_xlfn._xlws.FILTER(H$468:H$477,H$468:H$477&lt;&gt;""))))</f>
        <v/>
      </c>
      <c r="L295" s="50" t="str">
        <f t="shared" si="10"/>
        <v/>
      </c>
      <c r="M295" s="42" t="str">
        <f t="shared" si="18"/>
        <v/>
      </c>
      <c r="N295" s="12"/>
      <c r="O295" s="23">
        <v>46905</v>
      </c>
      <c r="P295" s="51" t="str">
        <f t="shared" si="13"/>
        <v/>
      </c>
      <c r="Q295" s="51" t="str">
        <f t="shared" si="14"/>
        <v/>
      </c>
      <c r="R295" s="51" t="str">
        <f t="shared" si="15"/>
        <v/>
      </c>
      <c r="S295" s="51" t="str">
        <f t="shared" si="16"/>
        <v/>
      </c>
      <c r="T295" s="51" t="str">
        <f t="shared" si="17"/>
        <v/>
      </c>
      <c r="U295" s="42" t="str">
        <f t="shared" si="11"/>
        <v/>
      </c>
      <c r="V295" s="12"/>
      <c r="W295" s="12"/>
    </row>
    <row r="296" spans="5:23" ht="13.5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$N$477*(M537/LOOKUP($F296,_xlfn._xlws.FILTER($F$468:$F$477,G$468:G$477&lt;&gt;""),_xlfn._xlws.FILTER(G$468:G$477,G$468:G$477&lt;&gt;"")))*(N537/LOOKUP($F296,_xlfn._xlws.FILTER($F$468:$F$477,H$468:H$477&lt;&gt;""),_xlfn._xlws.FILTER(H$468:H$477,H$468:H$477&lt;&gt;""))))</f>
        <v/>
      </c>
      <c r="L296" s="50" t="str">
        <f t="shared" si="10"/>
        <v/>
      </c>
      <c r="M296" s="42" t="str">
        <f t="shared" si="18"/>
        <v/>
      </c>
      <c r="N296" s="12"/>
      <c r="O296" s="23">
        <v>46935</v>
      </c>
      <c r="P296" s="51" t="str">
        <f t="shared" si="13"/>
        <v/>
      </c>
      <c r="Q296" s="51" t="str">
        <f t="shared" si="14"/>
        <v/>
      </c>
      <c r="R296" s="51" t="str">
        <f t="shared" si="15"/>
        <v/>
      </c>
      <c r="S296" s="51" t="str">
        <f t="shared" si="16"/>
        <v/>
      </c>
      <c r="T296" s="51" t="str">
        <f t="shared" si="17"/>
        <v/>
      </c>
      <c r="U296" s="42" t="str">
        <f t="shared" si="11"/>
        <v/>
      </c>
      <c r="V296" s="12"/>
      <c r="W296" s="12"/>
    </row>
    <row r="297" spans="5:23" ht="13.5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$N$477*(M538/LOOKUP($F297,_xlfn._xlws.FILTER($F$468:$F$477,G$468:G$477&lt;&gt;""),_xlfn._xlws.FILTER(G$468:G$477,G$468:G$477&lt;&gt;"")))*(N538/LOOKUP($F297,_xlfn._xlws.FILTER($F$468:$F$477,H$468:H$477&lt;&gt;""),_xlfn._xlws.FILTER(H$468:H$477,H$468:H$477&lt;&gt;""))))</f>
        <v/>
      </c>
      <c r="L297" s="50" t="str">
        <f t="shared" si="10"/>
        <v/>
      </c>
      <c r="M297" s="42" t="str">
        <f t="shared" si="18"/>
        <v/>
      </c>
      <c r="N297" s="12"/>
      <c r="O297" s="23">
        <v>46966</v>
      </c>
      <c r="P297" s="51" t="str">
        <f t="shared" si="13"/>
        <v/>
      </c>
      <c r="Q297" s="51" t="str">
        <f t="shared" si="14"/>
        <v/>
      </c>
      <c r="R297" s="51" t="str">
        <f t="shared" si="15"/>
        <v/>
      </c>
      <c r="S297" s="51" t="str">
        <f t="shared" si="16"/>
        <v/>
      </c>
      <c r="T297" s="51" t="str">
        <f t="shared" si="17"/>
        <v/>
      </c>
      <c r="U297" s="42" t="str">
        <f t="shared" si="11"/>
        <v/>
      </c>
      <c r="V297" s="12"/>
      <c r="W297" s="12"/>
    </row>
    <row r="298" spans="5:23" ht="13.5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$N$477*(M539/LOOKUP($F298,_xlfn._xlws.FILTER($F$468:$F$477,G$468:G$477&lt;&gt;""),_xlfn._xlws.FILTER(G$468:G$477,G$468:G$477&lt;&gt;"")))*(N539/LOOKUP($F298,_xlfn._xlws.FILTER($F$468:$F$477,H$468:H$477&lt;&gt;""),_xlfn._xlws.FILTER(H$468:H$477,H$468:H$477&lt;&gt;""))))</f>
        <v/>
      </c>
      <c r="L298" s="50" t="str">
        <f t="shared" si="10"/>
        <v/>
      </c>
      <c r="M298" s="42" t="str">
        <f t="shared" si="18"/>
        <v/>
      </c>
      <c r="N298" s="12"/>
      <c r="O298" s="23">
        <v>46997</v>
      </c>
      <c r="P298" s="51" t="str">
        <f t="shared" si="13"/>
        <v/>
      </c>
      <c r="Q298" s="51" t="str">
        <f t="shared" si="14"/>
        <v/>
      </c>
      <c r="R298" s="51" t="str">
        <f t="shared" si="15"/>
        <v/>
      </c>
      <c r="S298" s="51" t="str">
        <f t="shared" si="16"/>
        <v/>
      </c>
      <c r="T298" s="51" t="str">
        <f t="shared" si="17"/>
        <v/>
      </c>
      <c r="U298" s="42" t="str">
        <f t="shared" si="11"/>
        <v/>
      </c>
      <c r="V298" s="12"/>
      <c r="W298" s="12"/>
    </row>
    <row r="299" spans="5:23" ht="13.5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$N$477*(M540/LOOKUP($F299,_xlfn._xlws.FILTER($F$468:$F$477,G$468:G$477&lt;&gt;""),_xlfn._xlws.FILTER(G$468:G$477,G$468:G$477&lt;&gt;"")))*(N540/LOOKUP($F299,_xlfn._xlws.FILTER($F$468:$F$477,H$468:H$477&lt;&gt;""),_xlfn._xlws.FILTER(H$468:H$477,H$468:H$477&lt;&gt;""))))</f>
        <v/>
      </c>
      <c r="L299" s="50" t="str">
        <f t="shared" si="10"/>
        <v/>
      </c>
      <c r="M299" s="42" t="str">
        <f t="shared" si="18"/>
        <v/>
      </c>
      <c r="N299" s="12"/>
      <c r="O299" s="23">
        <v>47027</v>
      </c>
      <c r="P299" s="51" t="str">
        <f t="shared" si="13"/>
        <v/>
      </c>
      <c r="Q299" s="51" t="str">
        <f t="shared" si="14"/>
        <v/>
      </c>
      <c r="R299" s="51" t="str">
        <f t="shared" si="15"/>
        <v/>
      </c>
      <c r="S299" s="51" t="str">
        <f t="shared" si="16"/>
        <v/>
      </c>
      <c r="T299" s="51" t="str">
        <f t="shared" si="17"/>
        <v/>
      </c>
      <c r="U299" s="42" t="str">
        <f t="shared" si="11"/>
        <v/>
      </c>
      <c r="V299" s="12"/>
      <c r="W299" s="12"/>
    </row>
    <row r="300" spans="5:23" ht="13.5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$N$477*(M541/LOOKUP($F300,_xlfn._xlws.FILTER($F$468:$F$477,G$468:G$477&lt;&gt;""),_xlfn._xlws.FILTER(G$468:G$477,G$468:G$477&lt;&gt;"")))*(N541/LOOKUP($F300,_xlfn._xlws.FILTER($F$468:$F$477,H$468:H$477&lt;&gt;""),_xlfn._xlws.FILTER(H$468:H$477,H$468:H$477&lt;&gt;""))))</f>
        <v/>
      </c>
      <c r="L300" s="50" t="str">
        <f t="shared" si="10"/>
        <v/>
      </c>
      <c r="M300" s="42" t="str">
        <f t="shared" si="18"/>
        <v/>
      </c>
      <c r="N300" s="12"/>
      <c r="O300" s="23">
        <v>47058</v>
      </c>
      <c r="P300" s="51" t="str">
        <f t="shared" si="13"/>
        <v/>
      </c>
      <c r="Q300" s="51" t="str">
        <f t="shared" si="14"/>
        <v/>
      </c>
      <c r="R300" s="51" t="str">
        <f t="shared" si="15"/>
        <v/>
      </c>
      <c r="S300" s="51" t="str">
        <f t="shared" si="16"/>
        <v/>
      </c>
      <c r="T300" s="51" t="str">
        <f t="shared" si="17"/>
        <v/>
      </c>
      <c r="U300" s="42" t="str">
        <f t="shared" si="11"/>
        <v/>
      </c>
      <c r="V300" s="12"/>
      <c r="W300" s="12"/>
    </row>
    <row r="301" spans="5:23" ht="13.5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$N$477*(M542/LOOKUP($F301,_xlfn._xlws.FILTER($F$468:$F$477,G$468:G$477&lt;&gt;""),_xlfn._xlws.FILTER(G$468:G$477,G$468:G$477&lt;&gt;"")))*(N542/LOOKUP($F301,_xlfn._xlws.FILTER($F$468:$F$477,H$468:H$477&lt;&gt;""),_xlfn._xlws.FILTER(H$468:H$477,H$468:H$477&lt;&gt;""))))</f>
        <v/>
      </c>
      <c r="L301" s="50" t="str">
        <f t="shared" si="10"/>
        <v/>
      </c>
      <c r="M301" s="42" t="str">
        <f t="shared" si="18"/>
        <v/>
      </c>
      <c r="N301" s="12"/>
      <c r="O301" s="23">
        <v>47088</v>
      </c>
      <c r="P301" s="51" t="str">
        <f t="shared" si="13"/>
        <v/>
      </c>
      <c r="Q301" s="51" t="str">
        <f t="shared" si="14"/>
        <v/>
      </c>
      <c r="R301" s="51" t="str">
        <f t="shared" si="15"/>
        <v/>
      </c>
      <c r="S301" s="51" t="str">
        <f t="shared" si="16"/>
        <v/>
      </c>
      <c r="T301" s="51" t="str">
        <f t="shared" si="17"/>
        <v/>
      </c>
      <c r="U301" s="42" t="str">
        <f t="shared" si="11"/>
        <v/>
      </c>
      <c r="V301" s="12"/>
      <c r="W301" s="12"/>
    </row>
    <row r="302" spans="5:23" ht="13.5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$N$477*(M543/LOOKUP($F302,_xlfn._xlws.FILTER($F$468:$F$477,G$468:G$477&lt;&gt;""),_xlfn._xlws.FILTER(G$468:G$477,G$468:G$477&lt;&gt;"")))*(N543/LOOKUP($F302,_xlfn._xlws.FILTER($F$468:$F$477,H$468:H$477&lt;&gt;""),_xlfn._xlws.FILTER(H$468:H$477,H$468:H$477&lt;&gt;""))))</f>
        <v/>
      </c>
      <c r="L302" s="50" t="str">
        <f t="shared" si="10"/>
        <v/>
      </c>
      <c r="M302" s="42" t="str">
        <f t="shared" si="18"/>
        <v/>
      </c>
      <c r="N302" s="12"/>
      <c r="O302" s="23">
        <v>47119</v>
      </c>
      <c r="P302" s="51" t="str">
        <f t="shared" si="13"/>
        <v/>
      </c>
      <c r="Q302" s="51" t="str">
        <f t="shared" si="14"/>
        <v/>
      </c>
      <c r="R302" s="51" t="str">
        <f t="shared" si="15"/>
        <v/>
      </c>
      <c r="S302" s="51" t="str">
        <f t="shared" si="16"/>
        <v/>
      </c>
      <c r="T302" s="51" t="str">
        <f t="shared" si="17"/>
        <v/>
      </c>
      <c r="U302" s="42" t="str">
        <f t="shared" si="11"/>
        <v/>
      </c>
      <c r="V302" s="12"/>
      <c r="W302" s="12"/>
    </row>
    <row r="303" spans="5:23" ht="13.5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$N$477*(M544/LOOKUP($F303,_xlfn._xlws.FILTER($F$468:$F$477,G$468:G$477&lt;&gt;""),_xlfn._xlws.FILTER(G$468:G$477,G$468:G$477&lt;&gt;"")))*(N544/LOOKUP($F303,_xlfn._xlws.FILTER($F$468:$F$477,H$468:H$477&lt;&gt;""),_xlfn._xlws.FILTER(H$468:H$477,H$468:H$477&lt;&gt;""))))</f>
        <v/>
      </c>
      <c r="L303" s="50" t="str">
        <f t="shared" si="10"/>
        <v/>
      </c>
      <c r="M303" s="42" t="str">
        <f t="shared" si="18"/>
        <v/>
      </c>
      <c r="N303" s="12"/>
      <c r="O303" s="23">
        <v>47150</v>
      </c>
      <c r="P303" s="51" t="str">
        <f t="shared" si="13"/>
        <v/>
      </c>
      <c r="Q303" s="51" t="str">
        <f t="shared" si="14"/>
        <v/>
      </c>
      <c r="R303" s="51" t="str">
        <f t="shared" si="15"/>
        <v/>
      </c>
      <c r="S303" s="51" t="str">
        <f t="shared" si="16"/>
        <v/>
      </c>
      <c r="T303" s="51" t="str">
        <f t="shared" si="17"/>
        <v/>
      </c>
      <c r="U303" s="42" t="str">
        <f t="shared" si="11"/>
        <v/>
      </c>
      <c r="V303" s="12"/>
      <c r="W303" s="12"/>
    </row>
    <row r="304" spans="5:23" ht="13.5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$N$477*(M545/LOOKUP($F304,_xlfn._xlws.FILTER($F$468:$F$477,G$468:G$477&lt;&gt;""),_xlfn._xlws.FILTER(G$468:G$477,G$468:G$477&lt;&gt;"")))*(N545/LOOKUP($F304,_xlfn._xlws.FILTER($F$468:$F$477,H$468:H$477&lt;&gt;""),_xlfn._xlws.FILTER(H$468:H$477,H$468:H$477&lt;&gt;""))))</f>
        <v/>
      </c>
      <c r="L304" s="50" t="str">
        <f t="shared" si="10"/>
        <v/>
      </c>
      <c r="M304" s="42" t="str">
        <f t="shared" si="18"/>
        <v/>
      </c>
      <c r="N304" s="12"/>
      <c r="O304" s="23">
        <v>47178</v>
      </c>
      <c r="P304" s="51" t="str">
        <f t="shared" ref="P304:P335" si="19">IFERROR((G304*Q$480)/$L304*(123.742195329397/Q$481),"")</f>
        <v/>
      </c>
      <c r="Q304" s="51" t="str">
        <f t="shared" ref="Q304:Q335" si="20">IFERROR((H304*R$480)/$L304*(123.742195329397/R$481),"")</f>
        <v/>
      </c>
      <c r="R304" s="51" t="str">
        <f t="shared" ref="R304:R335" si="21">IFERROR((I304*S$480)/$L304*(123.742195329397/S$481),"")</f>
        <v/>
      </c>
      <c r="S304" s="51" t="str">
        <f t="shared" ref="S304:S335" si="22">IFERROR((J304*T$480)/$L304*(123.742195329397/T$481),"")</f>
        <v/>
      </c>
      <c r="T304" s="51" t="str">
        <f t="shared" ref="T304:T335" si="23">IFERROR((K304*U$480)/$L304*(123.742195329397/U$481),"")</f>
        <v/>
      </c>
      <c r="U304" s="42" t="str">
        <f t="shared" si="11"/>
        <v/>
      </c>
      <c r="V304" s="12"/>
      <c r="W304" s="12"/>
    </row>
    <row r="305" spans="5:23" ht="13.5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$N$477*(M546/LOOKUP($F305,_xlfn._xlws.FILTER($F$468:$F$477,G$468:G$477&lt;&gt;""),_xlfn._xlws.FILTER(G$468:G$477,G$468:G$477&lt;&gt;"")))*(N546/LOOKUP($F305,_xlfn._xlws.FILTER($F$468:$F$477,H$468:H$477&lt;&gt;""),_xlfn._xlws.FILTER(H$468:H$477,H$468:H$477&lt;&gt;""))))</f>
        <v/>
      </c>
      <c r="L305" s="50" t="str">
        <f t="shared" si="10"/>
        <v/>
      </c>
      <c r="M305" s="42" t="str">
        <f t="shared" si="18"/>
        <v/>
      </c>
      <c r="N305" s="12"/>
      <c r="O305" s="23">
        <v>47209</v>
      </c>
      <c r="P305" s="51" t="str">
        <f t="shared" si="19"/>
        <v/>
      </c>
      <c r="Q305" s="51" t="str">
        <f t="shared" si="20"/>
        <v/>
      </c>
      <c r="R305" s="51" t="str">
        <f t="shared" si="21"/>
        <v/>
      </c>
      <c r="S305" s="51" t="str">
        <f t="shared" si="22"/>
        <v/>
      </c>
      <c r="T305" s="51" t="str">
        <f t="shared" si="23"/>
        <v/>
      </c>
      <c r="U305" s="42" t="str">
        <f t="shared" si="11"/>
        <v/>
      </c>
      <c r="V305" s="12"/>
      <c r="W305" s="12"/>
    </row>
    <row r="306" spans="5:23" ht="13.5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$N$477*(M547/LOOKUP($F306,_xlfn._xlws.FILTER($F$468:$F$477,G$468:G$477&lt;&gt;""),_xlfn._xlws.FILTER(G$468:G$477,G$468:G$477&lt;&gt;"")))*(N547/LOOKUP($F306,_xlfn._xlws.FILTER($F$468:$F$477,H$468:H$477&lt;&gt;""),_xlfn._xlws.FILTER(H$468:H$477,H$468:H$477&lt;&gt;""))))</f>
        <v/>
      </c>
      <c r="L306" s="50" t="str">
        <f t="shared" si="10"/>
        <v/>
      </c>
      <c r="M306" s="42" t="str">
        <f t="shared" si="18"/>
        <v/>
      </c>
      <c r="N306" s="12"/>
      <c r="O306" s="23">
        <v>47239</v>
      </c>
      <c r="P306" s="51" t="str">
        <f t="shared" si="19"/>
        <v/>
      </c>
      <c r="Q306" s="51" t="str">
        <f t="shared" si="20"/>
        <v/>
      </c>
      <c r="R306" s="51" t="str">
        <f t="shared" si="21"/>
        <v/>
      </c>
      <c r="S306" s="51" t="str">
        <f t="shared" si="22"/>
        <v/>
      </c>
      <c r="T306" s="51" t="str">
        <f t="shared" si="23"/>
        <v/>
      </c>
      <c r="U306" s="42" t="str">
        <f t="shared" si="11"/>
        <v/>
      </c>
      <c r="V306" s="12"/>
      <c r="W306" s="12"/>
    </row>
    <row r="307" spans="5:23" ht="13.5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24">IF(J548="","",J548)</f>
        <v/>
      </c>
      <c r="K307" s="49" t="str" cm="1">
        <f t="array" ref="K307">IF(M548="","",
$N$477*(M548/LOOKUP($F307,_xlfn._xlws.FILTER($F$468:$F$477,G$468:G$477&lt;&gt;""),_xlfn._xlws.FILTER(G$468:G$477,G$468:G$477&lt;&gt;"")))*(N548/LOOKUP($F307,_xlfn._xlws.FILTER($F$468:$F$477,H$468:H$477&lt;&gt;""),_xlfn._xlws.FILTER(H$468:H$477,H$468:H$477&lt;&gt;""))))</f>
        <v/>
      </c>
      <c r="L307" s="50" t="str">
        <f t="shared" ref="L307:L370" si="25">IF(V548="","",V548)</f>
        <v/>
      </c>
      <c r="M307" s="42" t="str">
        <f t="shared" si="18"/>
        <v/>
      </c>
      <c r="N307" s="12"/>
      <c r="O307" s="23">
        <v>47270</v>
      </c>
      <c r="P307" s="51" t="str">
        <f t="shared" si="19"/>
        <v/>
      </c>
      <c r="Q307" s="51" t="str">
        <f t="shared" si="20"/>
        <v/>
      </c>
      <c r="R307" s="51" t="str">
        <f t="shared" si="21"/>
        <v/>
      </c>
      <c r="S307" s="51" t="str">
        <f t="shared" si="22"/>
        <v/>
      </c>
      <c r="T307" s="51" t="str">
        <f t="shared" si="23"/>
        <v/>
      </c>
      <c r="U307" s="42" t="str">
        <f t="shared" ref="U307:U370" si="26">IF(P307="","",SUM(P307:T307))</f>
        <v/>
      </c>
      <c r="V307" s="12"/>
      <c r="W307" s="12"/>
    </row>
    <row r="308" spans="5:23" ht="13.5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24"/>
        <v/>
      </c>
      <c r="K308" s="49" t="str" cm="1">
        <f t="array" ref="K308">IF(M549="","",
$N$477*(M549/LOOKUP($F308,_xlfn._xlws.FILTER($F$468:$F$477,G$468:G$477&lt;&gt;""),_xlfn._xlws.FILTER(G$468:G$477,G$468:G$477&lt;&gt;"")))*(N549/LOOKUP($F308,_xlfn._xlws.FILTER($F$468:$F$477,H$468:H$477&lt;&gt;""),_xlfn._xlws.FILTER(H$468:H$477,H$468:H$477&lt;&gt;""))))</f>
        <v/>
      </c>
      <c r="L308" s="50" t="str">
        <f t="shared" si="25"/>
        <v/>
      </c>
      <c r="M308" s="42" t="str">
        <f t="shared" si="18"/>
        <v/>
      </c>
      <c r="N308" s="12"/>
      <c r="O308" s="23">
        <v>47300</v>
      </c>
      <c r="P308" s="51" t="str">
        <f t="shared" si="19"/>
        <v/>
      </c>
      <c r="Q308" s="51" t="str">
        <f t="shared" si="20"/>
        <v/>
      </c>
      <c r="R308" s="51" t="str">
        <f t="shared" si="21"/>
        <v/>
      </c>
      <c r="S308" s="51" t="str">
        <f t="shared" si="22"/>
        <v/>
      </c>
      <c r="T308" s="51" t="str">
        <f t="shared" si="23"/>
        <v/>
      </c>
      <c r="U308" s="42" t="str">
        <f t="shared" si="26"/>
        <v/>
      </c>
      <c r="V308" s="12"/>
      <c r="W308" s="12"/>
    </row>
    <row r="309" spans="5:23" ht="13.5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24"/>
        <v/>
      </c>
      <c r="K309" s="49" t="str" cm="1">
        <f t="array" ref="K309">IF(M550="","",
$N$477*(M550/LOOKUP($F309,_xlfn._xlws.FILTER($F$468:$F$477,G$468:G$477&lt;&gt;""),_xlfn._xlws.FILTER(G$468:G$477,G$468:G$477&lt;&gt;"")))*(N550/LOOKUP($F309,_xlfn._xlws.FILTER($F$468:$F$477,H$468:H$477&lt;&gt;""),_xlfn._xlws.FILTER(H$468:H$477,H$468:H$477&lt;&gt;""))))</f>
        <v/>
      </c>
      <c r="L309" s="50" t="str">
        <f t="shared" si="25"/>
        <v/>
      </c>
      <c r="M309" s="42" t="str">
        <f t="shared" si="18"/>
        <v/>
      </c>
      <c r="N309" s="12"/>
      <c r="O309" s="23">
        <v>47331</v>
      </c>
      <c r="P309" s="51" t="str">
        <f t="shared" si="19"/>
        <v/>
      </c>
      <c r="Q309" s="51" t="str">
        <f t="shared" si="20"/>
        <v/>
      </c>
      <c r="R309" s="51" t="str">
        <f t="shared" si="21"/>
        <v/>
      </c>
      <c r="S309" s="51" t="str">
        <f t="shared" si="22"/>
        <v/>
      </c>
      <c r="T309" s="51" t="str">
        <f t="shared" si="23"/>
        <v/>
      </c>
      <c r="U309" s="42" t="str">
        <f t="shared" si="26"/>
        <v/>
      </c>
      <c r="V309" s="12"/>
      <c r="W309" s="12"/>
    </row>
    <row r="310" spans="5:23" ht="13.5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24"/>
        <v/>
      </c>
      <c r="K310" s="49" t="str" cm="1">
        <f t="array" ref="K310">IF(M551="","",
$N$477*(M551/LOOKUP($F310,_xlfn._xlws.FILTER($F$468:$F$477,G$468:G$477&lt;&gt;""),_xlfn._xlws.FILTER(G$468:G$477,G$468:G$477&lt;&gt;"")))*(N551/LOOKUP($F310,_xlfn._xlws.FILTER($F$468:$F$477,H$468:H$477&lt;&gt;""),_xlfn._xlws.FILTER(H$468:H$477,H$468:H$477&lt;&gt;""))))</f>
        <v/>
      </c>
      <c r="L310" s="50" t="str">
        <f t="shared" si="25"/>
        <v/>
      </c>
      <c r="M310" s="42" t="str">
        <f t="shared" si="18"/>
        <v/>
      </c>
      <c r="N310" s="12"/>
      <c r="O310" s="23">
        <v>47362</v>
      </c>
      <c r="P310" s="51" t="str">
        <f t="shared" si="19"/>
        <v/>
      </c>
      <c r="Q310" s="51" t="str">
        <f t="shared" si="20"/>
        <v/>
      </c>
      <c r="R310" s="51" t="str">
        <f t="shared" si="21"/>
        <v/>
      </c>
      <c r="S310" s="51" t="str">
        <f t="shared" si="22"/>
        <v/>
      </c>
      <c r="T310" s="51" t="str">
        <f t="shared" si="23"/>
        <v/>
      </c>
      <c r="U310" s="42" t="str">
        <f t="shared" si="26"/>
        <v/>
      </c>
      <c r="V310" s="12"/>
      <c r="W310" s="12"/>
    </row>
    <row r="311" spans="5:23" ht="13.5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24"/>
        <v/>
      </c>
      <c r="K311" s="49" t="str" cm="1">
        <f t="array" ref="K311">IF(M552="","",
$N$477*(M552/LOOKUP($F311,_xlfn._xlws.FILTER($F$468:$F$477,G$468:G$477&lt;&gt;""),_xlfn._xlws.FILTER(G$468:G$477,G$468:G$477&lt;&gt;"")))*(N552/LOOKUP($F311,_xlfn._xlws.FILTER($F$468:$F$477,H$468:H$477&lt;&gt;""),_xlfn._xlws.FILTER(H$468:H$477,H$468:H$477&lt;&gt;""))))</f>
        <v/>
      </c>
      <c r="L311" s="50" t="str">
        <f t="shared" si="25"/>
        <v/>
      </c>
      <c r="M311" s="42" t="str">
        <f t="shared" si="18"/>
        <v/>
      </c>
      <c r="N311" s="12"/>
      <c r="O311" s="23">
        <v>47392</v>
      </c>
      <c r="P311" s="51" t="str">
        <f t="shared" si="19"/>
        <v/>
      </c>
      <c r="Q311" s="51" t="str">
        <f t="shared" si="20"/>
        <v/>
      </c>
      <c r="R311" s="51" t="str">
        <f t="shared" si="21"/>
        <v/>
      </c>
      <c r="S311" s="51" t="str">
        <f t="shared" si="22"/>
        <v/>
      </c>
      <c r="T311" s="51" t="str">
        <f t="shared" si="23"/>
        <v/>
      </c>
      <c r="U311" s="42" t="str">
        <f t="shared" si="26"/>
        <v/>
      </c>
      <c r="V311" s="12"/>
      <c r="W311" s="12"/>
    </row>
    <row r="312" spans="5:23" ht="13.5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24"/>
        <v/>
      </c>
      <c r="K312" s="49" t="str" cm="1">
        <f t="array" ref="K312">IF(M553="","",
$N$477*(M553/LOOKUP($F312,_xlfn._xlws.FILTER($F$468:$F$477,G$468:G$477&lt;&gt;""),_xlfn._xlws.FILTER(G$468:G$477,G$468:G$477&lt;&gt;"")))*(N553/LOOKUP($F312,_xlfn._xlws.FILTER($F$468:$F$477,H$468:H$477&lt;&gt;""),_xlfn._xlws.FILTER(H$468:H$477,H$468:H$477&lt;&gt;""))))</f>
        <v/>
      </c>
      <c r="L312" s="50" t="str">
        <f t="shared" si="25"/>
        <v/>
      </c>
      <c r="M312" s="42" t="str">
        <f t="shared" si="18"/>
        <v/>
      </c>
      <c r="N312" s="12"/>
      <c r="O312" s="23">
        <v>47423</v>
      </c>
      <c r="P312" s="51" t="str">
        <f t="shared" si="19"/>
        <v/>
      </c>
      <c r="Q312" s="51" t="str">
        <f t="shared" si="20"/>
        <v/>
      </c>
      <c r="R312" s="51" t="str">
        <f t="shared" si="21"/>
        <v/>
      </c>
      <c r="S312" s="51" t="str">
        <f t="shared" si="22"/>
        <v/>
      </c>
      <c r="T312" s="51" t="str">
        <f t="shared" si="23"/>
        <v/>
      </c>
      <c r="U312" s="42" t="str">
        <f t="shared" si="26"/>
        <v/>
      </c>
      <c r="V312" s="12"/>
      <c r="W312" s="12"/>
    </row>
    <row r="313" spans="5:23" ht="13.5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24"/>
        <v/>
      </c>
      <c r="K313" s="49" t="str" cm="1">
        <f t="array" ref="K313">IF(M554="","",
$N$477*(M554/LOOKUP($F313,_xlfn._xlws.FILTER($F$468:$F$477,G$468:G$477&lt;&gt;""),_xlfn._xlws.FILTER(G$468:G$477,G$468:G$477&lt;&gt;"")))*(N554/LOOKUP($F313,_xlfn._xlws.FILTER($F$468:$F$477,H$468:H$477&lt;&gt;""),_xlfn._xlws.FILTER(H$468:H$477,H$468:H$477&lt;&gt;""))))</f>
        <v/>
      </c>
      <c r="L313" s="50" t="str">
        <f t="shared" si="25"/>
        <v/>
      </c>
      <c r="M313" s="42" t="str">
        <f t="shared" si="18"/>
        <v/>
      </c>
      <c r="N313" s="12"/>
      <c r="O313" s="23">
        <v>47453</v>
      </c>
      <c r="P313" s="51" t="str">
        <f t="shared" si="19"/>
        <v/>
      </c>
      <c r="Q313" s="51" t="str">
        <f t="shared" si="20"/>
        <v/>
      </c>
      <c r="R313" s="51" t="str">
        <f t="shared" si="21"/>
        <v/>
      </c>
      <c r="S313" s="51" t="str">
        <f t="shared" si="22"/>
        <v/>
      </c>
      <c r="T313" s="51" t="str">
        <f t="shared" si="23"/>
        <v/>
      </c>
      <c r="U313" s="42" t="str">
        <f t="shared" si="26"/>
        <v/>
      </c>
      <c r="V313" s="12"/>
      <c r="W313" s="12"/>
    </row>
    <row r="314" spans="5:23" ht="13.5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24"/>
        <v/>
      </c>
      <c r="K314" s="49" t="str" cm="1">
        <f t="array" ref="K314">IF(M555="","",
$N$477*(M555/LOOKUP($F314,_xlfn._xlws.FILTER($F$468:$F$477,G$468:G$477&lt;&gt;""),_xlfn._xlws.FILTER(G$468:G$477,G$468:G$477&lt;&gt;"")))*(N555/LOOKUP($F314,_xlfn._xlws.FILTER($F$468:$F$477,H$468:H$477&lt;&gt;""),_xlfn._xlws.FILTER(H$468:H$477,H$468:H$477&lt;&gt;""))))</f>
        <v/>
      </c>
      <c r="L314" s="50" t="str">
        <f t="shared" si="25"/>
        <v/>
      </c>
      <c r="M314" s="42" t="str">
        <f t="shared" si="18"/>
        <v/>
      </c>
      <c r="N314" s="12"/>
      <c r="O314" s="23">
        <v>47484</v>
      </c>
      <c r="P314" s="51" t="str">
        <f t="shared" si="19"/>
        <v/>
      </c>
      <c r="Q314" s="51" t="str">
        <f t="shared" si="20"/>
        <v/>
      </c>
      <c r="R314" s="51" t="str">
        <f t="shared" si="21"/>
        <v/>
      </c>
      <c r="S314" s="51" t="str">
        <f t="shared" si="22"/>
        <v/>
      </c>
      <c r="T314" s="51" t="str">
        <f t="shared" si="23"/>
        <v/>
      </c>
      <c r="U314" s="42" t="str">
        <f t="shared" si="26"/>
        <v/>
      </c>
      <c r="V314" s="12"/>
      <c r="W314" s="12"/>
    </row>
    <row r="315" spans="5:23" ht="13.5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24"/>
        <v/>
      </c>
      <c r="K315" s="49" t="str" cm="1">
        <f t="array" ref="K315">IF(M556="","",
$N$477*(M556/LOOKUP($F315,_xlfn._xlws.FILTER($F$468:$F$477,G$468:G$477&lt;&gt;""),_xlfn._xlws.FILTER(G$468:G$477,G$468:G$477&lt;&gt;"")))*(N556/LOOKUP($F315,_xlfn._xlws.FILTER($F$468:$F$477,H$468:H$477&lt;&gt;""),_xlfn._xlws.FILTER(H$468:H$477,H$468:H$477&lt;&gt;""))))</f>
        <v/>
      </c>
      <c r="L315" s="50" t="str">
        <f t="shared" si="25"/>
        <v/>
      </c>
      <c r="M315" s="42" t="str">
        <f t="shared" si="18"/>
        <v/>
      </c>
      <c r="N315" s="12"/>
      <c r="O315" s="23">
        <v>47515</v>
      </c>
      <c r="P315" s="51" t="str">
        <f t="shared" si="19"/>
        <v/>
      </c>
      <c r="Q315" s="51" t="str">
        <f t="shared" si="20"/>
        <v/>
      </c>
      <c r="R315" s="51" t="str">
        <f t="shared" si="21"/>
        <v/>
      </c>
      <c r="S315" s="51" t="str">
        <f t="shared" si="22"/>
        <v/>
      </c>
      <c r="T315" s="51" t="str">
        <f t="shared" si="23"/>
        <v/>
      </c>
      <c r="U315" s="42" t="str">
        <f t="shared" si="26"/>
        <v/>
      </c>
      <c r="V315" s="12"/>
      <c r="W315" s="12"/>
    </row>
    <row r="316" spans="5:23" ht="13.5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24"/>
        <v/>
      </c>
      <c r="K316" s="49" t="str" cm="1">
        <f t="array" ref="K316">IF(M557="","",
$N$477*(M557/LOOKUP($F316,_xlfn._xlws.FILTER($F$468:$F$477,G$468:G$477&lt;&gt;""),_xlfn._xlws.FILTER(G$468:G$477,G$468:G$477&lt;&gt;"")))*(N557/LOOKUP($F316,_xlfn._xlws.FILTER($F$468:$F$477,H$468:H$477&lt;&gt;""),_xlfn._xlws.FILTER(H$468:H$477,H$468:H$477&lt;&gt;""))))</f>
        <v/>
      </c>
      <c r="L316" s="50" t="str">
        <f t="shared" si="25"/>
        <v/>
      </c>
      <c r="M316" s="42" t="str">
        <f t="shared" si="18"/>
        <v/>
      </c>
      <c r="N316" s="12"/>
      <c r="O316" s="23">
        <v>47543</v>
      </c>
      <c r="P316" s="51" t="str">
        <f t="shared" si="19"/>
        <v/>
      </c>
      <c r="Q316" s="51" t="str">
        <f t="shared" si="20"/>
        <v/>
      </c>
      <c r="R316" s="51" t="str">
        <f t="shared" si="21"/>
        <v/>
      </c>
      <c r="S316" s="51" t="str">
        <f t="shared" si="22"/>
        <v/>
      </c>
      <c r="T316" s="51" t="str">
        <f t="shared" si="23"/>
        <v/>
      </c>
      <c r="U316" s="42" t="str">
        <f t="shared" si="26"/>
        <v/>
      </c>
      <c r="V316" s="12"/>
      <c r="W316" s="12"/>
    </row>
    <row r="317" spans="5:23" ht="13.5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24"/>
        <v/>
      </c>
      <c r="K317" s="49" t="str" cm="1">
        <f t="array" ref="K317">IF(M558="","",
$N$477*(M558/LOOKUP($F317,_xlfn._xlws.FILTER($F$468:$F$477,G$468:G$477&lt;&gt;""),_xlfn._xlws.FILTER(G$468:G$477,G$468:G$477&lt;&gt;"")))*(N558/LOOKUP($F317,_xlfn._xlws.FILTER($F$468:$F$477,H$468:H$477&lt;&gt;""),_xlfn._xlws.FILTER(H$468:H$477,H$468:H$477&lt;&gt;""))))</f>
        <v/>
      </c>
      <c r="L317" s="50" t="str">
        <f t="shared" si="25"/>
        <v/>
      </c>
      <c r="M317" s="42" t="str">
        <f t="shared" si="18"/>
        <v/>
      </c>
      <c r="N317" s="12"/>
      <c r="O317" s="23">
        <v>47574</v>
      </c>
      <c r="P317" s="51" t="str">
        <f t="shared" si="19"/>
        <v/>
      </c>
      <c r="Q317" s="51" t="str">
        <f t="shared" si="20"/>
        <v/>
      </c>
      <c r="R317" s="51" t="str">
        <f t="shared" si="21"/>
        <v/>
      </c>
      <c r="S317" s="51" t="str">
        <f t="shared" si="22"/>
        <v/>
      </c>
      <c r="T317" s="51" t="str">
        <f t="shared" si="23"/>
        <v/>
      </c>
      <c r="U317" s="42" t="str">
        <f t="shared" si="26"/>
        <v/>
      </c>
      <c r="V317" s="12"/>
      <c r="W317" s="12"/>
    </row>
    <row r="318" spans="5:23" ht="13.5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24"/>
        <v/>
      </c>
      <c r="K318" s="49" t="str" cm="1">
        <f t="array" ref="K318">IF(M559="","",
$N$477*(M559/LOOKUP($F318,_xlfn._xlws.FILTER($F$468:$F$477,G$468:G$477&lt;&gt;""),_xlfn._xlws.FILTER(G$468:G$477,G$468:G$477&lt;&gt;"")))*(N559/LOOKUP($F318,_xlfn._xlws.FILTER($F$468:$F$477,H$468:H$477&lt;&gt;""),_xlfn._xlws.FILTER(H$468:H$477,H$468:H$477&lt;&gt;""))))</f>
        <v/>
      </c>
      <c r="L318" s="50" t="str">
        <f t="shared" si="25"/>
        <v/>
      </c>
      <c r="M318" s="42" t="str">
        <f t="shared" si="18"/>
        <v/>
      </c>
      <c r="N318" s="12"/>
      <c r="O318" s="23">
        <v>47604</v>
      </c>
      <c r="P318" s="51" t="str">
        <f t="shared" si="19"/>
        <v/>
      </c>
      <c r="Q318" s="51" t="str">
        <f t="shared" si="20"/>
        <v/>
      </c>
      <c r="R318" s="51" t="str">
        <f t="shared" si="21"/>
        <v/>
      </c>
      <c r="S318" s="51" t="str">
        <f t="shared" si="22"/>
        <v/>
      </c>
      <c r="T318" s="51" t="str">
        <f t="shared" si="23"/>
        <v/>
      </c>
      <c r="U318" s="42" t="str">
        <f t="shared" si="26"/>
        <v/>
      </c>
      <c r="V318" s="12"/>
      <c r="W318" s="12"/>
    </row>
    <row r="319" spans="5:23" ht="13.5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24"/>
        <v/>
      </c>
      <c r="K319" s="49" t="str" cm="1">
        <f t="array" ref="K319">IF(M560="","",
$N$477*(M560/LOOKUP($F319,_xlfn._xlws.FILTER($F$468:$F$477,G$468:G$477&lt;&gt;""),_xlfn._xlws.FILTER(G$468:G$477,G$468:G$477&lt;&gt;"")))*(N560/LOOKUP($F319,_xlfn._xlws.FILTER($F$468:$F$477,H$468:H$477&lt;&gt;""),_xlfn._xlws.FILTER(H$468:H$477,H$468:H$477&lt;&gt;""))))</f>
        <v/>
      </c>
      <c r="L319" s="50" t="str">
        <f t="shared" si="25"/>
        <v/>
      </c>
      <c r="M319" s="42" t="str">
        <f t="shared" si="18"/>
        <v/>
      </c>
      <c r="N319" s="12"/>
      <c r="O319" s="23">
        <v>47635</v>
      </c>
      <c r="P319" s="51" t="str">
        <f t="shared" si="19"/>
        <v/>
      </c>
      <c r="Q319" s="51" t="str">
        <f t="shared" si="20"/>
        <v/>
      </c>
      <c r="R319" s="51" t="str">
        <f t="shared" si="21"/>
        <v/>
      </c>
      <c r="S319" s="51" t="str">
        <f t="shared" si="22"/>
        <v/>
      </c>
      <c r="T319" s="51" t="str">
        <f t="shared" si="23"/>
        <v/>
      </c>
      <c r="U319" s="42" t="str">
        <f t="shared" si="26"/>
        <v/>
      </c>
      <c r="V319" s="12"/>
      <c r="W319" s="12"/>
    </row>
    <row r="320" spans="5:23" ht="13.5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24"/>
        <v/>
      </c>
      <c r="K320" s="49" t="str" cm="1">
        <f t="array" ref="K320">IF(M561="","",
$N$477*(M561/LOOKUP($F320,_xlfn._xlws.FILTER($F$468:$F$477,G$468:G$477&lt;&gt;""),_xlfn._xlws.FILTER(G$468:G$477,G$468:G$477&lt;&gt;"")))*(N561/LOOKUP($F320,_xlfn._xlws.FILTER($F$468:$F$477,H$468:H$477&lt;&gt;""),_xlfn._xlws.FILTER(H$468:H$477,H$468:H$477&lt;&gt;""))))</f>
        <v/>
      </c>
      <c r="L320" s="50" t="str">
        <f t="shared" si="25"/>
        <v/>
      </c>
      <c r="M320" s="42" t="str">
        <f t="shared" si="18"/>
        <v/>
      </c>
      <c r="N320" s="12"/>
      <c r="O320" s="23">
        <v>47665</v>
      </c>
      <c r="P320" s="51" t="str">
        <f t="shared" si="19"/>
        <v/>
      </c>
      <c r="Q320" s="51" t="str">
        <f t="shared" si="20"/>
        <v/>
      </c>
      <c r="R320" s="51" t="str">
        <f t="shared" si="21"/>
        <v/>
      </c>
      <c r="S320" s="51" t="str">
        <f t="shared" si="22"/>
        <v/>
      </c>
      <c r="T320" s="51" t="str">
        <f t="shared" si="23"/>
        <v/>
      </c>
      <c r="U320" s="42" t="str">
        <f t="shared" si="26"/>
        <v/>
      </c>
      <c r="V320" s="12"/>
      <c r="W320" s="12"/>
    </row>
    <row r="321" spans="5:23" ht="13.5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24"/>
        <v/>
      </c>
      <c r="K321" s="49" t="str" cm="1">
        <f t="array" ref="K321">IF(M562="","",
$N$477*(M562/LOOKUP($F321,_xlfn._xlws.FILTER($F$468:$F$477,G$468:G$477&lt;&gt;""),_xlfn._xlws.FILTER(G$468:G$477,G$468:G$477&lt;&gt;"")))*(N562/LOOKUP($F321,_xlfn._xlws.FILTER($F$468:$F$477,H$468:H$477&lt;&gt;""),_xlfn._xlws.FILTER(H$468:H$477,H$468:H$477&lt;&gt;""))))</f>
        <v/>
      </c>
      <c r="L321" s="50" t="str">
        <f t="shared" si="25"/>
        <v/>
      </c>
      <c r="M321" s="42" t="str">
        <f t="shared" si="18"/>
        <v/>
      </c>
      <c r="N321" s="12"/>
      <c r="O321" s="23">
        <v>47696</v>
      </c>
      <c r="P321" s="51" t="str">
        <f t="shared" si="19"/>
        <v/>
      </c>
      <c r="Q321" s="51" t="str">
        <f t="shared" si="20"/>
        <v/>
      </c>
      <c r="R321" s="51" t="str">
        <f t="shared" si="21"/>
        <v/>
      </c>
      <c r="S321" s="51" t="str">
        <f t="shared" si="22"/>
        <v/>
      </c>
      <c r="T321" s="51" t="str">
        <f t="shared" si="23"/>
        <v/>
      </c>
      <c r="U321" s="42" t="str">
        <f t="shared" si="26"/>
        <v/>
      </c>
      <c r="V321" s="12"/>
      <c r="W321" s="12"/>
    </row>
    <row r="322" spans="5:23" ht="13.5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24"/>
        <v/>
      </c>
      <c r="K322" s="49" t="str" cm="1">
        <f t="array" ref="K322">IF(M563="","",
$N$477*(M563/LOOKUP($F322,_xlfn._xlws.FILTER($F$468:$F$477,G$468:G$477&lt;&gt;""),_xlfn._xlws.FILTER(G$468:G$477,G$468:G$477&lt;&gt;"")))*(N563/LOOKUP($F322,_xlfn._xlws.FILTER($F$468:$F$477,H$468:H$477&lt;&gt;""),_xlfn._xlws.FILTER(H$468:H$477,H$468:H$477&lt;&gt;""))))</f>
        <v/>
      </c>
      <c r="L322" s="50" t="str">
        <f t="shared" si="25"/>
        <v/>
      </c>
      <c r="M322" s="42" t="str">
        <f t="shared" si="18"/>
        <v/>
      </c>
      <c r="N322" s="12"/>
      <c r="O322" s="23">
        <v>47727</v>
      </c>
      <c r="P322" s="51" t="str">
        <f t="shared" si="19"/>
        <v/>
      </c>
      <c r="Q322" s="51" t="str">
        <f t="shared" si="20"/>
        <v/>
      </c>
      <c r="R322" s="51" t="str">
        <f t="shared" si="21"/>
        <v/>
      </c>
      <c r="S322" s="51" t="str">
        <f t="shared" si="22"/>
        <v/>
      </c>
      <c r="T322" s="51" t="str">
        <f t="shared" si="23"/>
        <v/>
      </c>
      <c r="U322" s="42" t="str">
        <f t="shared" si="26"/>
        <v/>
      </c>
      <c r="V322" s="12"/>
      <c r="W322" s="12"/>
    </row>
    <row r="323" spans="5:23" ht="13.5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24"/>
        <v/>
      </c>
      <c r="K323" s="49" t="str" cm="1">
        <f t="array" ref="K323">IF(M564="","",
$N$477*(M564/LOOKUP($F323,_xlfn._xlws.FILTER($F$468:$F$477,G$468:G$477&lt;&gt;""),_xlfn._xlws.FILTER(G$468:G$477,G$468:G$477&lt;&gt;"")))*(N564/LOOKUP($F323,_xlfn._xlws.FILTER($F$468:$F$477,H$468:H$477&lt;&gt;""),_xlfn._xlws.FILTER(H$468:H$477,H$468:H$477&lt;&gt;""))))</f>
        <v/>
      </c>
      <c r="L323" s="50" t="str">
        <f t="shared" si="25"/>
        <v/>
      </c>
      <c r="M323" s="42" t="str">
        <f t="shared" si="18"/>
        <v/>
      </c>
      <c r="N323" s="12"/>
      <c r="O323" s="23">
        <v>47757</v>
      </c>
      <c r="P323" s="51" t="str">
        <f t="shared" si="19"/>
        <v/>
      </c>
      <c r="Q323" s="51" t="str">
        <f t="shared" si="20"/>
        <v/>
      </c>
      <c r="R323" s="51" t="str">
        <f t="shared" si="21"/>
        <v/>
      </c>
      <c r="S323" s="51" t="str">
        <f t="shared" si="22"/>
        <v/>
      </c>
      <c r="T323" s="51" t="str">
        <f t="shared" si="23"/>
        <v/>
      </c>
      <c r="U323" s="42" t="str">
        <f t="shared" si="26"/>
        <v/>
      </c>
      <c r="V323" s="12"/>
      <c r="W323" s="12"/>
    </row>
    <row r="324" spans="5:23" ht="13.5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24"/>
        <v/>
      </c>
      <c r="K324" s="49" t="str" cm="1">
        <f t="array" ref="K324">IF(M565="","",
$N$477*(M565/LOOKUP($F324,_xlfn._xlws.FILTER($F$468:$F$477,G$468:G$477&lt;&gt;""),_xlfn._xlws.FILTER(G$468:G$477,G$468:G$477&lt;&gt;"")))*(N565/LOOKUP($F324,_xlfn._xlws.FILTER($F$468:$F$477,H$468:H$477&lt;&gt;""),_xlfn._xlws.FILTER(H$468:H$477,H$468:H$477&lt;&gt;""))))</f>
        <v/>
      </c>
      <c r="L324" s="50" t="str">
        <f t="shared" si="25"/>
        <v/>
      </c>
      <c r="M324" s="42" t="str">
        <f t="shared" si="18"/>
        <v/>
      </c>
      <c r="N324" s="12"/>
      <c r="O324" s="23">
        <v>47788</v>
      </c>
      <c r="P324" s="51" t="str">
        <f t="shared" si="19"/>
        <v/>
      </c>
      <c r="Q324" s="51" t="str">
        <f t="shared" si="20"/>
        <v/>
      </c>
      <c r="R324" s="51" t="str">
        <f t="shared" si="21"/>
        <v/>
      </c>
      <c r="S324" s="51" t="str">
        <f t="shared" si="22"/>
        <v/>
      </c>
      <c r="T324" s="51" t="str">
        <f t="shared" si="23"/>
        <v/>
      </c>
      <c r="U324" s="42" t="str">
        <f t="shared" si="26"/>
        <v/>
      </c>
      <c r="V324" s="12"/>
      <c r="W324" s="12"/>
    </row>
    <row r="325" spans="5:23" ht="13.5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24"/>
        <v/>
      </c>
      <c r="K325" s="49" t="str" cm="1">
        <f t="array" ref="K325">IF(M566="","",
$N$477*(M566/LOOKUP($F325,_xlfn._xlws.FILTER($F$468:$F$477,G$468:G$477&lt;&gt;""),_xlfn._xlws.FILTER(G$468:G$477,G$468:G$477&lt;&gt;"")))*(N566/LOOKUP($F325,_xlfn._xlws.FILTER($F$468:$F$477,H$468:H$477&lt;&gt;""),_xlfn._xlws.FILTER(H$468:H$477,H$468:H$477&lt;&gt;""))))</f>
        <v/>
      </c>
      <c r="L325" s="50" t="str">
        <f t="shared" si="25"/>
        <v/>
      </c>
      <c r="M325" s="42" t="str">
        <f t="shared" si="18"/>
        <v/>
      </c>
      <c r="N325" s="12"/>
      <c r="O325" s="23">
        <v>47818</v>
      </c>
      <c r="P325" s="51" t="str">
        <f t="shared" si="19"/>
        <v/>
      </c>
      <c r="Q325" s="51" t="str">
        <f t="shared" si="20"/>
        <v/>
      </c>
      <c r="R325" s="51" t="str">
        <f t="shared" si="21"/>
        <v/>
      </c>
      <c r="S325" s="51" t="str">
        <f t="shared" si="22"/>
        <v/>
      </c>
      <c r="T325" s="51" t="str">
        <f t="shared" si="23"/>
        <v/>
      </c>
      <c r="U325" s="42" t="str">
        <f t="shared" si="26"/>
        <v/>
      </c>
      <c r="V325" s="12"/>
      <c r="W325" s="12"/>
    </row>
    <row r="326" spans="5:23" ht="13.5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24"/>
        <v/>
      </c>
      <c r="K326" s="49" t="str" cm="1">
        <f t="array" ref="K326">IF(M567="","",
$N$477*(M567/LOOKUP($F326,_xlfn._xlws.FILTER($F$468:$F$477,G$468:G$477&lt;&gt;""),_xlfn._xlws.FILTER(G$468:G$477,G$468:G$477&lt;&gt;"")))*(N567/LOOKUP($F326,_xlfn._xlws.FILTER($F$468:$F$477,H$468:H$477&lt;&gt;""),_xlfn._xlws.FILTER(H$468:H$477,H$468:H$477&lt;&gt;""))))</f>
        <v/>
      </c>
      <c r="L326" s="50" t="str">
        <f t="shared" si="25"/>
        <v/>
      </c>
      <c r="M326" s="42" t="str">
        <f t="shared" si="18"/>
        <v/>
      </c>
      <c r="N326" s="12"/>
      <c r="O326" s="23">
        <v>47849</v>
      </c>
      <c r="P326" s="51" t="str">
        <f t="shared" si="19"/>
        <v/>
      </c>
      <c r="Q326" s="51" t="str">
        <f t="shared" si="20"/>
        <v/>
      </c>
      <c r="R326" s="51" t="str">
        <f t="shared" si="21"/>
        <v/>
      </c>
      <c r="S326" s="51" t="str">
        <f t="shared" si="22"/>
        <v/>
      </c>
      <c r="T326" s="51" t="str">
        <f t="shared" si="23"/>
        <v/>
      </c>
      <c r="U326" s="42" t="str">
        <f t="shared" si="26"/>
        <v/>
      </c>
      <c r="V326" s="12"/>
      <c r="W326" s="12"/>
    </row>
    <row r="327" spans="5:23" ht="13.5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24"/>
        <v/>
      </c>
      <c r="K327" s="49" t="str" cm="1">
        <f t="array" ref="K327">IF(M568="","",
$N$477*(M568/LOOKUP($F327,_xlfn._xlws.FILTER($F$468:$F$477,G$468:G$477&lt;&gt;""),_xlfn._xlws.FILTER(G$468:G$477,G$468:G$477&lt;&gt;"")))*(N568/LOOKUP($F327,_xlfn._xlws.FILTER($F$468:$F$477,H$468:H$477&lt;&gt;""),_xlfn._xlws.FILTER(H$468:H$477,H$468:H$477&lt;&gt;""))))</f>
        <v/>
      </c>
      <c r="L327" s="50" t="str">
        <f t="shared" si="25"/>
        <v/>
      </c>
      <c r="M327" s="42" t="str">
        <f t="shared" si="18"/>
        <v/>
      </c>
      <c r="N327" s="12"/>
      <c r="O327" s="23">
        <v>47880</v>
      </c>
      <c r="P327" s="51" t="str">
        <f t="shared" si="19"/>
        <v/>
      </c>
      <c r="Q327" s="51" t="str">
        <f t="shared" si="20"/>
        <v/>
      </c>
      <c r="R327" s="51" t="str">
        <f t="shared" si="21"/>
        <v/>
      </c>
      <c r="S327" s="51" t="str">
        <f t="shared" si="22"/>
        <v/>
      </c>
      <c r="T327" s="51" t="str">
        <f t="shared" si="23"/>
        <v/>
      </c>
      <c r="U327" s="42" t="str">
        <f t="shared" si="26"/>
        <v/>
      </c>
      <c r="V327" s="12"/>
      <c r="W327" s="12"/>
    </row>
    <row r="328" spans="5:23" ht="13.5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24"/>
        <v/>
      </c>
      <c r="K328" s="49" t="str" cm="1">
        <f t="array" ref="K328">IF(M569="","",
$N$477*(M569/LOOKUP($F328,_xlfn._xlws.FILTER($F$468:$F$477,G$468:G$477&lt;&gt;""),_xlfn._xlws.FILTER(G$468:G$477,G$468:G$477&lt;&gt;"")))*(N569/LOOKUP($F328,_xlfn._xlws.FILTER($F$468:$F$477,H$468:H$477&lt;&gt;""),_xlfn._xlws.FILTER(H$468:H$477,H$468:H$477&lt;&gt;""))))</f>
        <v/>
      </c>
      <c r="L328" s="50" t="str">
        <f t="shared" si="25"/>
        <v/>
      </c>
      <c r="M328" s="42" t="str">
        <f t="shared" si="18"/>
        <v/>
      </c>
      <c r="N328" s="12"/>
      <c r="O328" s="23">
        <v>47908</v>
      </c>
      <c r="P328" s="51" t="str">
        <f t="shared" si="19"/>
        <v/>
      </c>
      <c r="Q328" s="51" t="str">
        <f t="shared" si="20"/>
        <v/>
      </c>
      <c r="R328" s="51" t="str">
        <f t="shared" si="21"/>
        <v/>
      </c>
      <c r="S328" s="51" t="str">
        <f t="shared" si="22"/>
        <v/>
      </c>
      <c r="T328" s="51" t="str">
        <f t="shared" si="23"/>
        <v/>
      </c>
      <c r="U328" s="42" t="str">
        <f t="shared" si="26"/>
        <v/>
      </c>
      <c r="V328" s="12"/>
      <c r="W328" s="12"/>
    </row>
    <row r="329" spans="5:23" ht="13.5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24"/>
        <v/>
      </c>
      <c r="K329" s="49" t="str" cm="1">
        <f t="array" ref="K329">IF(M570="","",
$N$477*(M570/LOOKUP($F329,_xlfn._xlws.FILTER($F$468:$F$477,G$468:G$477&lt;&gt;""),_xlfn._xlws.FILTER(G$468:G$477,G$468:G$477&lt;&gt;"")))*(N570/LOOKUP($F329,_xlfn._xlws.FILTER($F$468:$F$477,H$468:H$477&lt;&gt;""),_xlfn._xlws.FILTER(H$468:H$477,H$468:H$477&lt;&gt;""))))</f>
        <v/>
      </c>
      <c r="L329" s="50" t="str">
        <f t="shared" si="25"/>
        <v/>
      </c>
      <c r="M329" s="42" t="str">
        <f t="shared" si="18"/>
        <v/>
      </c>
      <c r="N329" s="12"/>
      <c r="O329" s="23">
        <v>47939</v>
      </c>
      <c r="P329" s="51" t="str">
        <f t="shared" si="19"/>
        <v/>
      </c>
      <c r="Q329" s="51" t="str">
        <f t="shared" si="20"/>
        <v/>
      </c>
      <c r="R329" s="51" t="str">
        <f t="shared" si="21"/>
        <v/>
      </c>
      <c r="S329" s="51" t="str">
        <f t="shared" si="22"/>
        <v/>
      </c>
      <c r="T329" s="51" t="str">
        <f t="shared" si="23"/>
        <v/>
      </c>
      <c r="U329" s="42" t="str">
        <f t="shared" si="26"/>
        <v/>
      </c>
      <c r="V329" s="12"/>
      <c r="W329" s="12"/>
    </row>
    <row r="330" spans="5:23" ht="13.5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24"/>
        <v/>
      </c>
      <c r="K330" s="49" t="str" cm="1">
        <f t="array" ref="K330">IF(M571="","",
$N$477*(M571/LOOKUP($F330,_xlfn._xlws.FILTER($F$468:$F$477,G$468:G$477&lt;&gt;""),_xlfn._xlws.FILTER(G$468:G$477,G$468:G$477&lt;&gt;"")))*(N571/LOOKUP($F330,_xlfn._xlws.FILTER($F$468:$F$477,H$468:H$477&lt;&gt;""),_xlfn._xlws.FILTER(H$468:H$477,H$468:H$477&lt;&gt;""))))</f>
        <v/>
      </c>
      <c r="L330" s="50" t="str">
        <f t="shared" si="25"/>
        <v/>
      </c>
      <c r="M330" s="42" t="str">
        <f t="shared" si="18"/>
        <v/>
      </c>
      <c r="N330" s="12"/>
      <c r="O330" s="23">
        <v>47969</v>
      </c>
      <c r="P330" s="51" t="str">
        <f t="shared" si="19"/>
        <v/>
      </c>
      <c r="Q330" s="51" t="str">
        <f t="shared" si="20"/>
        <v/>
      </c>
      <c r="R330" s="51" t="str">
        <f t="shared" si="21"/>
        <v/>
      </c>
      <c r="S330" s="51" t="str">
        <f t="shared" si="22"/>
        <v/>
      </c>
      <c r="T330" s="51" t="str">
        <f t="shared" si="23"/>
        <v/>
      </c>
      <c r="U330" s="42" t="str">
        <f t="shared" si="26"/>
        <v/>
      </c>
      <c r="V330" s="12"/>
      <c r="W330" s="12"/>
    </row>
    <row r="331" spans="5:23" ht="13.5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24"/>
        <v/>
      </c>
      <c r="K331" s="49" t="str" cm="1">
        <f t="array" ref="K331">IF(M572="","",
$N$477*(M572/LOOKUP($F331,_xlfn._xlws.FILTER($F$468:$F$477,G$468:G$477&lt;&gt;""),_xlfn._xlws.FILTER(G$468:G$477,G$468:G$477&lt;&gt;"")))*(N572/LOOKUP($F331,_xlfn._xlws.FILTER($F$468:$F$477,H$468:H$477&lt;&gt;""),_xlfn._xlws.FILTER(H$468:H$477,H$468:H$477&lt;&gt;""))))</f>
        <v/>
      </c>
      <c r="L331" s="50" t="str">
        <f t="shared" si="25"/>
        <v/>
      </c>
      <c r="M331" s="42" t="str">
        <f t="shared" si="18"/>
        <v/>
      </c>
      <c r="N331" s="12"/>
      <c r="O331" s="23">
        <v>48000</v>
      </c>
      <c r="P331" s="51" t="str">
        <f t="shared" si="19"/>
        <v/>
      </c>
      <c r="Q331" s="51" t="str">
        <f t="shared" si="20"/>
        <v/>
      </c>
      <c r="R331" s="51" t="str">
        <f t="shared" si="21"/>
        <v/>
      </c>
      <c r="S331" s="51" t="str">
        <f t="shared" si="22"/>
        <v/>
      </c>
      <c r="T331" s="51" t="str">
        <f t="shared" si="23"/>
        <v/>
      </c>
      <c r="U331" s="42" t="str">
        <f t="shared" si="26"/>
        <v/>
      </c>
      <c r="V331" s="12"/>
      <c r="W331" s="12"/>
    </row>
    <row r="332" spans="5:23" ht="13.5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24"/>
        <v/>
      </c>
      <c r="K332" s="49" t="str" cm="1">
        <f t="array" ref="K332">IF(M573="","",
$N$477*(M573/LOOKUP($F332,_xlfn._xlws.FILTER($F$468:$F$477,G$468:G$477&lt;&gt;""),_xlfn._xlws.FILTER(G$468:G$477,G$468:G$477&lt;&gt;"")))*(N573/LOOKUP($F332,_xlfn._xlws.FILTER($F$468:$F$477,H$468:H$477&lt;&gt;""),_xlfn._xlws.FILTER(H$468:H$477,H$468:H$477&lt;&gt;""))))</f>
        <v/>
      </c>
      <c r="L332" s="50" t="str">
        <f t="shared" si="25"/>
        <v/>
      </c>
      <c r="M332" s="42" t="str">
        <f t="shared" si="18"/>
        <v/>
      </c>
      <c r="N332" s="12"/>
      <c r="O332" s="23">
        <v>48030</v>
      </c>
      <c r="P332" s="51" t="str">
        <f t="shared" si="19"/>
        <v/>
      </c>
      <c r="Q332" s="51" t="str">
        <f t="shared" si="20"/>
        <v/>
      </c>
      <c r="R332" s="51" t="str">
        <f t="shared" si="21"/>
        <v/>
      </c>
      <c r="S332" s="51" t="str">
        <f t="shared" si="22"/>
        <v/>
      </c>
      <c r="T332" s="51" t="str">
        <f t="shared" si="23"/>
        <v/>
      </c>
      <c r="U332" s="42" t="str">
        <f t="shared" si="26"/>
        <v/>
      </c>
      <c r="V332" s="12"/>
      <c r="W332" s="12"/>
    </row>
    <row r="333" spans="5:23" ht="13.5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24"/>
        <v/>
      </c>
      <c r="K333" s="49" t="str" cm="1">
        <f t="array" ref="K333">IF(M574="","",
$N$477*(M574/LOOKUP($F333,_xlfn._xlws.FILTER($F$468:$F$477,G$468:G$477&lt;&gt;""),_xlfn._xlws.FILTER(G$468:G$477,G$468:G$477&lt;&gt;"")))*(N574/LOOKUP($F333,_xlfn._xlws.FILTER($F$468:$F$477,H$468:H$477&lt;&gt;""),_xlfn._xlws.FILTER(H$468:H$477,H$468:H$477&lt;&gt;""))))</f>
        <v/>
      </c>
      <c r="L333" s="50" t="str">
        <f t="shared" si="25"/>
        <v/>
      </c>
      <c r="M333" s="42" t="str">
        <f t="shared" si="18"/>
        <v/>
      </c>
      <c r="N333" s="12"/>
      <c r="O333" s="23">
        <v>48061</v>
      </c>
      <c r="P333" s="51" t="str">
        <f t="shared" si="19"/>
        <v/>
      </c>
      <c r="Q333" s="51" t="str">
        <f t="shared" si="20"/>
        <v/>
      </c>
      <c r="R333" s="51" t="str">
        <f t="shared" si="21"/>
        <v/>
      </c>
      <c r="S333" s="51" t="str">
        <f t="shared" si="22"/>
        <v/>
      </c>
      <c r="T333" s="51" t="str">
        <f t="shared" si="23"/>
        <v/>
      </c>
      <c r="U333" s="42" t="str">
        <f t="shared" si="26"/>
        <v/>
      </c>
      <c r="V333" s="12"/>
      <c r="W333" s="12"/>
    </row>
    <row r="334" spans="5:23" ht="13.5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24"/>
        <v/>
      </c>
      <c r="K334" s="49" t="str" cm="1">
        <f t="array" ref="K334">IF(M575="","",
$N$477*(M575/LOOKUP($F334,_xlfn._xlws.FILTER($F$468:$F$477,G$468:G$477&lt;&gt;""),_xlfn._xlws.FILTER(G$468:G$477,G$468:G$477&lt;&gt;"")))*(N575/LOOKUP($F334,_xlfn._xlws.FILTER($F$468:$F$477,H$468:H$477&lt;&gt;""),_xlfn._xlws.FILTER(H$468:H$477,H$468:H$477&lt;&gt;""))))</f>
        <v/>
      </c>
      <c r="L334" s="50" t="str">
        <f t="shared" si="25"/>
        <v/>
      </c>
      <c r="M334" s="42" t="str">
        <f t="shared" si="18"/>
        <v/>
      </c>
      <c r="N334" s="12"/>
      <c r="O334" s="23">
        <v>48092</v>
      </c>
      <c r="P334" s="51" t="str">
        <f t="shared" si="19"/>
        <v/>
      </c>
      <c r="Q334" s="51" t="str">
        <f t="shared" si="20"/>
        <v/>
      </c>
      <c r="R334" s="51" t="str">
        <f t="shared" si="21"/>
        <v/>
      </c>
      <c r="S334" s="51" t="str">
        <f t="shared" si="22"/>
        <v/>
      </c>
      <c r="T334" s="51" t="str">
        <f t="shared" si="23"/>
        <v/>
      </c>
      <c r="U334" s="42" t="str">
        <f t="shared" si="26"/>
        <v/>
      </c>
      <c r="V334" s="12"/>
      <c r="W334" s="12"/>
    </row>
    <row r="335" spans="5:23" ht="13.5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24"/>
        <v/>
      </c>
      <c r="K335" s="49" t="str" cm="1">
        <f t="array" ref="K335">IF(M576="","",
$N$477*(M576/LOOKUP($F335,_xlfn._xlws.FILTER($F$468:$F$477,G$468:G$477&lt;&gt;""),_xlfn._xlws.FILTER(G$468:G$477,G$468:G$477&lt;&gt;"")))*(N576/LOOKUP($F335,_xlfn._xlws.FILTER($F$468:$F$477,H$468:H$477&lt;&gt;""),_xlfn._xlws.FILTER(H$468:H$477,H$468:H$477&lt;&gt;""))))</f>
        <v/>
      </c>
      <c r="L335" s="50" t="str">
        <f t="shared" si="25"/>
        <v/>
      </c>
      <c r="M335" s="42" t="str">
        <f t="shared" si="18"/>
        <v/>
      </c>
      <c r="N335" s="12"/>
      <c r="O335" s="23">
        <v>48122</v>
      </c>
      <c r="P335" s="51" t="str">
        <f t="shared" si="19"/>
        <v/>
      </c>
      <c r="Q335" s="51" t="str">
        <f t="shared" si="20"/>
        <v/>
      </c>
      <c r="R335" s="51" t="str">
        <f t="shared" si="21"/>
        <v/>
      </c>
      <c r="S335" s="51" t="str">
        <f t="shared" si="22"/>
        <v/>
      </c>
      <c r="T335" s="51" t="str">
        <f t="shared" si="23"/>
        <v/>
      </c>
      <c r="U335" s="42" t="str">
        <f t="shared" si="26"/>
        <v/>
      </c>
      <c r="V335" s="12"/>
      <c r="W335" s="12"/>
    </row>
    <row r="336" spans="5:23" ht="13.5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24"/>
        <v/>
      </c>
      <c r="K336" s="49" t="str" cm="1">
        <f t="array" ref="K336">IF(M577="","",
$N$477*(M577/LOOKUP($F336,_xlfn._xlws.FILTER($F$468:$F$477,G$468:G$477&lt;&gt;""),_xlfn._xlws.FILTER(G$468:G$477,G$468:G$477&lt;&gt;"")))*(N577/LOOKUP($F336,_xlfn._xlws.FILTER($F$468:$F$477,H$468:H$477&lt;&gt;""),_xlfn._xlws.FILTER(H$468:H$477,H$468:H$477&lt;&gt;""))))</f>
        <v/>
      </c>
      <c r="L336" s="50" t="str">
        <f t="shared" si="25"/>
        <v/>
      </c>
      <c r="M336" s="42" t="str">
        <f t="shared" si="18"/>
        <v/>
      </c>
      <c r="N336" s="12"/>
      <c r="O336" s="23">
        <v>48153</v>
      </c>
      <c r="P336" s="51" t="str">
        <f t="shared" ref="P336:P367" si="27">IFERROR((G336*Q$480)/$L336*(123.742195329397/Q$481),"")</f>
        <v/>
      </c>
      <c r="Q336" s="51" t="str">
        <f t="shared" ref="Q336:Q367" si="28">IFERROR((H336*R$480)/$L336*(123.742195329397/R$481),"")</f>
        <v/>
      </c>
      <c r="R336" s="51" t="str">
        <f t="shared" ref="R336:R367" si="29">IFERROR((I336*S$480)/$L336*(123.742195329397/S$481),"")</f>
        <v/>
      </c>
      <c r="S336" s="51" t="str">
        <f t="shared" ref="S336:S367" si="30">IFERROR((J336*T$480)/$L336*(123.742195329397/T$481),"")</f>
        <v/>
      </c>
      <c r="T336" s="51" t="str">
        <f t="shared" ref="T336:T367" si="31">IFERROR((K336*U$480)/$L336*(123.742195329397/U$481),"")</f>
        <v/>
      </c>
      <c r="U336" s="42" t="str">
        <f t="shared" si="26"/>
        <v/>
      </c>
      <c r="V336" s="12"/>
      <c r="W336" s="12"/>
    </row>
    <row r="337" spans="5:23" ht="13.5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24"/>
        <v/>
      </c>
      <c r="K337" s="49" t="str" cm="1">
        <f t="array" ref="K337">IF(M578="","",
$N$477*(M578/LOOKUP($F337,_xlfn._xlws.FILTER($F$468:$F$477,G$468:G$477&lt;&gt;""),_xlfn._xlws.FILTER(G$468:G$477,G$468:G$477&lt;&gt;"")))*(N578/LOOKUP($F337,_xlfn._xlws.FILTER($F$468:$F$477,H$468:H$477&lt;&gt;""),_xlfn._xlws.FILTER(H$468:H$477,H$468:H$477&lt;&gt;""))))</f>
        <v/>
      </c>
      <c r="L337" s="50" t="str">
        <f t="shared" si="25"/>
        <v/>
      </c>
      <c r="M337" s="42" t="str">
        <f t="shared" si="18"/>
        <v/>
      </c>
      <c r="N337" s="12"/>
      <c r="O337" s="23">
        <v>48183</v>
      </c>
      <c r="P337" s="51" t="str">
        <f t="shared" si="27"/>
        <v/>
      </c>
      <c r="Q337" s="51" t="str">
        <f t="shared" si="28"/>
        <v/>
      </c>
      <c r="R337" s="51" t="str">
        <f t="shared" si="29"/>
        <v/>
      </c>
      <c r="S337" s="51" t="str">
        <f t="shared" si="30"/>
        <v/>
      </c>
      <c r="T337" s="51" t="str">
        <f t="shared" si="31"/>
        <v/>
      </c>
      <c r="U337" s="42" t="str">
        <f t="shared" si="26"/>
        <v/>
      </c>
      <c r="V337" s="12"/>
      <c r="W337" s="12"/>
    </row>
    <row r="338" spans="5:23" ht="13.5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24"/>
        <v/>
      </c>
      <c r="K338" s="49" t="str" cm="1">
        <f t="array" ref="K338">IF(M579="","",
$N$477*(M579/LOOKUP($F338,_xlfn._xlws.FILTER($F$468:$F$477,G$468:G$477&lt;&gt;""),_xlfn._xlws.FILTER(G$468:G$477,G$468:G$477&lt;&gt;"")))*(N579/LOOKUP($F338,_xlfn._xlws.FILTER($F$468:$F$477,H$468:H$477&lt;&gt;""),_xlfn._xlws.FILTER(H$468:H$477,H$468:H$477&lt;&gt;""))))</f>
        <v/>
      </c>
      <c r="L338" s="50" t="str">
        <f t="shared" si="25"/>
        <v/>
      </c>
      <c r="M338" s="42" t="str">
        <f t="shared" si="18"/>
        <v/>
      </c>
      <c r="N338" s="12"/>
      <c r="O338" s="23">
        <v>48214</v>
      </c>
      <c r="P338" s="51" t="str">
        <f t="shared" si="27"/>
        <v/>
      </c>
      <c r="Q338" s="51" t="str">
        <f t="shared" si="28"/>
        <v/>
      </c>
      <c r="R338" s="51" t="str">
        <f t="shared" si="29"/>
        <v/>
      </c>
      <c r="S338" s="51" t="str">
        <f t="shared" si="30"/>
        <v/>
      </c>
      <c r="T338" s="51" t="str">
        <f t="shared" si="31"/>
        <v/>
      </c>
      <c r="U338" s="42" t="str">
        <f t="shared" si="26"/>
        <v/>
      </c>
      <c r="V338" s="12"/>
      <c r="W338" s="12"/>
    </row>
    <row r="339" spans="5:23" ht="13.5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24"/>
        <v/>
      </c>
      <c r="K339" s="49" t="str" cm="1">
        <f t="array" ref="K339">IF(M580="","",
$N$477*(M580/LOOKUP($F339,_xlfn._xlws.FILTER($F$468:$F$477,G$468:G$477&lt;&gt;""),_xlfn._xlws.FILTER(G$468:G$477,G$468:G$477&lt;&gt;"")))*(N580/LOOKUP($F339,_xlfn._xlws.FILTER($F$468:$F$477,H$468:H$477&lt;&gt;""),_xlfn._xlws.FILTER(H$468:H$477,H$468:H$477&lt;&gt;""))))</f>
        <v/>
      </c>
      <c r="L339" s="50" t="str">
        <f t="shared" si="25"/>
        <v/>
      </c>
      <c r="M339" s="42" t="str">
        <f t="shared" si="18"/>
        <v/>
      </c>
      <c r="N339" s="12"/>
      <c r="O339" s="23">
        <v>48245</v>
      </c>
      <c r="P339" s="51" t="str">
        <f t="shared" si="27"/>
        <v/>
      </c>
      <c r="Q339" s="51" t="str">
        <f t="shared" si="28"/>
        <v/>
      </c>
      <c r="R339" s="51" t="str">
        <f t="shared" si="29"/>
        <v/>
      </c>
      <c r="S339" s="51" t="str">
        <f t="shared" si="30"/>
        <v/>
      </c>
      <c r="T339" s="51" t="str">
        <f t="shared" si="31"/>
        <v/>
      </c>
      <c r="U339" s="42" t="str">
        <f t="shared" si="26"/>
        <v/>
      </c>
      <c r="V339" s="12"/>
      <c r="W339" s="12"/>
    </row>
    <row r="340" spans="5:23" ht="13.5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24"/>
        <v/>
      </c>
      <c r="K340" s="49" t="str" cm="1">
        <f t="array" ref="K340">IF(M581="","",
$N$477*(M581/LOOKUP($F340,_xlfn._xlws.FILTER($F$468:$F$477,G$468:G$477&lt;&gt;""),_xlfn._xlws.FILTER(G$468:G$477,G$468:G$477&lt;&gt;"")))*(N581/LOOKUP($F340,_xlfn._xlws.FILTER($F$468:$F$477,H$468:H$477&lt;&gt;""),_xlfn._xlws.FILTER(H$468:H$477,H$468:H$477&lt;&gt;""))))</f>
        <v/>
      </c>
      <c r="L340" s="50" t="str">
        <f t="shared" si="25"/>
        <v/>
      </c>
      <c r="M340" s="42" t="str">
        <f t="shared" si="18"/>
        <v/>
      </c>
      <c r="N340" s="12"/>
      <c r="O340" s="23">
        <v>48274</v>
      </c>
      <c r="P340" s="51" t="str">
        <f t="shared" si="27"/>
        <v/>
      </c>
      <c r="Q340" s="51" t="str">
        <f t="shared" si="28"/>
        <v/>
      </c>
      <c r="R340" s="51" t="str">
        <f t="shared" si="29"/>
        <v/>
      </c>
      <c r="S340" s="51" t="str">
        <f t="shared" si="30"/>
        <v/>
      </c>
      <c r="T340" s="51" t="str">
        <f t="shared" si="31"/>
        <v/>
      </c>
      <c r="U340" s="42" t="str">
        <f t="shared" si="26"/>
        <v/>
      </c>
      <c r="V340" s="12"/>
      <c r="W340" s="12"/>
    </row>
    <row r="341" spans="5:23" ht="13.5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24"/>
        <v/>
      </c>
      <c r="K341" s="49" t="str" cm="1">
        <f t="array" ref="K341">IF(M582="","",
$N$477*(M582/LOOKUP($F341,_xlfn._xlws.FILTER($F$468:$F$477,G$468:G$477&lt;&gt;""),_xlfn._xlws.FILTER(G$468:G$477,G$468:G$477&lt;&gt;"")))*(N582/LOOKUP($F341,_xlfn._xlws.FILTER($F$468:$F$477,H$468:H$477&lt;&gt;""),_xlfn._xlws.FILTER(H$468:H$477,H$468:H$477&lt;&gt;""))))</f>
        <v/>
      </c>
      <c r="L341" s="50" t="str">
        <f t="shared" si="25"/>
        <v/>
      </c>
      <c r="M341" s="42" t="str">
        <f t="shared" si="18"/>
        <v/>
      </c>
      <c r="N341" s="12"/>
      <c r="O341" s="23">
        <v>48305</v>
      </c>
      <c r="P341" s="51" t="str">
        <f t="shared" si="27"/>
        <v/>
      </c>
      <c r="Q341" s="51" t="str">
        <f t="shared" si="28"/>
        <v/>
      </c>
      <c r="R341" s="51" t="str">
        <f t="shared" si="29"/>
        <v/>
      </c>
      <c r="S341" s="51" t="str">
        <f t="shared" si="30"/>
        <v/>
      </c>
      <c r="T341" s="51" t="str">
        <f t="shared" si="31"/>
        <v/>
      </c>
      <c r="U341" s="42" t="str">
        <f t="shared" si="26"/>
        <v/>
      </c>
      <c r="V341" s="12"/>
      <c r="W341" s="12"/>
    </row>
    <row r="342" spans="5:23" ht="13.5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24"/>
        <v/>
      </c>
      <c r="K342" s="49" t="str" cm="1">
        <f t="array" ref="K342">IF(M583="","",
$N$477*(M583/LOOKUP($F342,_xlfn._xlws.FILTER($F$468:$F$477,G$468:G$477&lt;&gt;""),_xlfn._xlws.FILTER(G$468:G$477,G$468:G$477&lt;&gt;"")))*(N583/LOOKUP($F342,_xlfn._xlws.FILTER($F$468:$F$477,H$468:H$477&lt;&gt;""),_xlfn._xlws.FILTER(H$468:H$477,H$468:H$477&lt;&gt;""))))</f>
        <v/>
      </c>
      <c r="L342" s="50" t="str">
        <f t="shared" si="25"/>
        <v/>
      </c>
      <c r="M342" s="42" t="str">
        <f t="shared" ref="M342:M405" si="32">IF(L342="","",L342/L341-1)</f>
        <v/>
      </c>
      <c r="N342" s="12"/>
      <c r="O342" s="23">
        <v>48335</v>
      </c>
      <c r="P342" s="51" t="str">
        <f t="shared" si="27"/>
        <v/>
      </c>
      <c r="Q342" s="51" t="str">
        <f t="shared" si="28"/>
        <v/>
      </c>
      <c r="R342" s="51" t="str">
        <f t="shared" si="29"/>
        <v/>
      </c>
      <c r="S342" s="51" t="str">
        <f t="shared" si="30"/>
        <v/>
      </c>
      <c r="T342" s="51" t="str">
        <f t="shared" si="31"/>
        <v/>
      </c>
      <c r="U342" s="42" t="str">
        <f t="shared" si="26"/>
        <v/>
      </c>
      <c r="V342" s="12"/>
      <c r="W342" s="12"/>
    </row>
    <row r="343" spans="5:23" ht="13.5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24"/>
        <v/>
      </c>
      <c r="K343" s="49" t="str" cm="1">
        <f t="array" ref="K343">IF(M584="","",
$N$477*(M584/LOOKUP($F343,_xlfn._xlws.FILTER($F$468:$F$477,G$468:G$477&lt;&gt;""),_xlfn._xlws.FILTER(G$468:G$477,G$468:G$477&lt;&gt;"")))*(N584/LOOKUP($F343,_xlfn._xlws.FILTER($F$468:$F$477,H$468:H$477&lt;&gt;""),_xlfn._xlws.FILTER(H$468:H$477,H$468:H$477&lt;&gt;""))))</f>
        <v/>
      </c>
      <c r="L343" s="50" t="str">
        <f t="shared" si="25"/>
        <v/>
      </c>
      <c r="M343" s="42" t="str">
        <f t="shared" si="32"/>
        <v/>
      </c>
      <c r="N343" s="12"/>
      <c r="O343" s="23">
        <v>48366</v>
      </c>
      <c r="P343" s="51" t="str">
        <f t="shared" si="27"/>
        <v/>
      </c>
      <c r="Q343" s="51" t="str">
        <f t="shared" si="28"/>
        <v/>
      </c>
      <c r="R343" s="51" t="str">
        <f t="shared" si="29"/>
        <v/>
      </c>
      <c r="S343" s="51" t="str">
        <f t="shared" si="30"/>
        <v/>
      </c>
      <c r="T343" s="51" t="str">
        <f t="shared" si="31"/>
        <v/>
      </c>
      <c r="U343" s="42" t="str">
        <f t="shared" si="26"/>
        <v/>
      </c>
      <c r="V343" s="12"/>
      <c r="W343" s="12"/>
    </row>
    <row r="344" spans="5:23" ht="13.5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24"/>
        <v/>
      </c>
      <c r="K344" s="49" t="str" cm="1">
        <f t="array" ref="K344">IF(M585="","",
$N$477*(M585/LOOKUP($F344,_xlfn._xlws.FILTER($F$468:$F$477,G$468:G$477&lt;&gt;""),_xlfn._xlws.FILTER(G$468:G$477,G$468:G$477&lt;&gt;"")))*(N585/LOOKUP($F344,_xlfn._xlws.FILTER($F$468:$F$477,H$468:H$477&lt;&gt;""),_xlfn._xlws.FILTER(H$468:H$477,H$468:H$477&lt;&gt;""))))</f>
        <v/>
      </c>
      <c r="L344" s="50" t="str">
        <f t="shared" si="25"/>
        <v/>
      </c>
      <c r="M344" s="42" t="str">
        <f t="shared" si="32"/>
        <v/>
      </c>
      <c r="N344" s="12"/>
      <c r="O344" s="23">
        <v>48396</v>
      </c>
      <c r="P344" s="51" t="str">
        <f t="shared" si="27"/>
        <v/>
      </c>
      <c r="Q344" s="51" t="str">
        <f t="shared" si="28"/>
        <v/>
      </c>
      <c r="R344" s="51" t="str">
        <f t="shared" si="29"/>
        <v/>
      </c>
      <c r="S344" s="51" t="str">
        <f t="shared" si="30"/>
        <v/>
      </c>
      <c r="T344" s="51" t="str">
        <f t="shared" si="31"/>
        <v/>
      </c>
      <c r="U344" s="42" t="str">
        <f t="shared" si="26"/>
        <v/>
      </c>
      <c r="V344" s="12"/>
      <c r="W344" s="12"/>
    </row>
    <row r="345" spans="5:23" ht="13.5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24"/>
        <v/>
      </c>
      <c r="K345" s="49" t="str" cm="1">
        <f t="array" ref="K345">IF(M586="","",
$N$477*(M586/LOOKUP($F345,_xlfn._xlws.FILTER($F$468:$F$477,G$468:G$477&lt;&gt;""),_xlfn._xlws.FILTER(G$468:G$477,G$468:G$477&lt;&gt;"")))*(N586/LOOKUP($F345,_xlfn._xlws.FILTER($F$468:$F$477,H$468:H$477&lt;&gt;""),_xlfn._xlws.FILTER(H$468:H$477,H$468:H$477&lt;&gt;""))))</f>
        <v/>
      </c>
      <c r="L345" s="50" t="str">
        <f t="shared" si="25"/>
        <v/>
      </c>
      <c r="M345" s="42" t="str">
        <f t="shared" si="32"/>
        <v/>
      </c>
      <c r="N345" s="12"/>
      <c r="O345" s="23">
        <v>48427</v>
      </c>
      <c r="P345" s="51" t="str">
        <f t="shared" si="27"/>
        <v/>
      </c>
      <c r="Q345" s="51" t="str">
        <f t="shared" si="28"/>
        <v/>
      </c>
      <c r="R345" s="51" t="str">
        <f t="shared" si="29"/>
        <v/>
      </c>
      <c r="S345" s="51" t="str">
        <f t="shared" si="30"/>
        <v/>
      </c>
      <c r="T345" s="51" t="str">
        <f t="shared" si="31"/>
        <v/>
      </c>
      <c r="U345" s="42" t="str">
        <f t="shared" si="26"/>
        <v/>
      </c>
      <c r="V345" s="12"/>
      <c r="W345" s="12"/>
    </row>
    <row r="346" spans="5:23" ht="13.5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24"/>
        <v/>
      </c>
      <c r="K346" s="49" t="str" cm="1">
        <f t="array" ref="K346">IF(M587="","",
$N$477*(M587/LOOKUP($F346,_xlfn._xlws.FILTER($F$468:$F$477,G$468:G$477&lt;&gt;""),_xlfn._xlws.FILTER(G$468:G$477,G$468:G$477&lt;&gt;"")))*(N587/LOOKUP($F346,_xlfn._xlws.FILTER($F$468:$F$477,H$468:H$477&lt;&gt;""),_xlfn._xlws.FILTER(H$468:H$477,H$468:H$477&lt;&gt;""))))</f>
        <v/>
      </c>
      <c r="L346" s="50" t="str">
        <f t="shared" si="25"/>
        <v/>
      </c>
      <c r="M346" s="42" t="str">
        <f t="shared" si="32"/>
        <v/>
      </c>
      <c r="N346" s="12"/>
      <c r="O346" s="23">
        <v>48458</v>
      </c>
      <c r="P346" s="51" t="str">
        <f t="shared" si="27"/>
        <v/>
      </c>
      <c r="Q346" s="51" t="str">
        <f t="shared" si="28"/>
        <v/>
      </c>
      <c r="R346" s="51" t="str">
        <f t="shared" si="29"/>
        <v/>
      </c>
      <c r="S346" s="51" t="str">
        <f t="shared" si="30"/>
        <v/>
      </c>
      <c r="T346" s="51" t="str">
        <f t="shared" si="31"/>
        <v/>
      </c>
      <c r="U346" s="42" t="str">
        <f t="shared" si="26"/>
        <v/>
      </c>
      <c r="V346" s="12"/>
      <c r="W346" s="12"/>
    </row>
    <row r="347" spans="5:23" ht="13.5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24"/>
        <v/>
      </c>
      <c r="K347" s="49" t="str" cm="1">
        <f t="array" ref="K347">IF(M588="","",
$N$477*(M588/LOOKUP($F347,_xlfn._xlws.FILTER($F$468:$F$477,G$468:G$477&lt;&gt;""),_xlfn._xlws.FILTER(G$468:G$477,G$468:G$477&lt;&gt;"")))*(N588/LOOKUP($F347,_xlfn._xlws.FILTER($F$468:$F$477,H$468:H$477&lt;&gt;""),_xlfn._xlws.FILTER(H$468:H$477,H$468:H$477&lt;&gt;""))))</f>
        <v/>
      </c>
      <c r="L347" s="50" t="str">
        <f t="shared" si="25"/>
        <v/>
      </c>
      <c r="M347" s="42" t="str">
        <f t="shared" si="32"/>
        <v/>
      </c>
      <c r="N347" s="12"/>
      <c r="O347" s="23">
        <v>48488</v>
      </c>
      <c r="P347" s="51" t="str">
        <f t="shared" si="27"/>
        <v/>
      </c>
      <c r="Q347" s="51" t="str">
        <f t="shared" si="28"/>
        <v/>
      </c>
      <c r="R347" s="51" t="str">
        <f t="shared" si="29"/>
        <v/>
      </c>
      <c r="S347" s="51" t="str">
        <f t="shared" si="30"/>
        <v/>
      </c>
      <c r="T347" s="51" t="str">
        <f t="shared" si="31"/>
        <v/>
      </c>
      <c r="U347" s="42" t="str">
        <f t="shared" si="26"/>
        <v/>
      </c>
      <c r="V347" s="12"/>
      <c r="W347" s="12"/>
    </row>
    <row r="348" spans="5:23" ht="13.5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24"/>
        <v/>
      </c>
      <c r="K348" s="49" t="str" cm="1">
        <f t="array" ref="K348">IF(M589="","",
$N$477*(M589/LOOKUP($F348,_xlfn._xlws.FILTER($F$468:$F$477,G$468:G$477&lt;&gt;""),_xlfn._xlws.FILTER(G$468:G$477,G$468:G$477&lt;&gt;"")))*(N589/LOOKUP($F348,_xlfn._xlws.FILTER($F$468:$F$477,H$468:H$477&lt;&gt;""),_xlfn._xlws.FILTER(H$468:H$477,H$468:H$477&lt;&gt;""))))</f>
        <v/>
      </c>
      <c r="L348" s="50" t="str">
        <f t="shared" si="25"/>
        <v/>
      </c>
      <c r="M348" s="42" t="str">
        <f t="shared" si="32"/>
        <v/>
      </c>
      <c r="N348" s="12"/>
      <c r="O348" s="23">
        <v>48519</v>
      </c>
      <c r="P348" s="51" t="str">
        <f t="shared" si="27"/>
        <v/>
      </c>
      <c r="Q348" s="51" t="str">
        <f t="shared" si="28"/>
        <v/>
      </c>
      <c r="R348" s="51" t="str">
        <f t="shared" si="29"/>
        <v/>
      </c>
      <c r="S348" s="51" t="str">
        <f t="shared" si="30"/>
        <v/>
      </c>
      <c r="T348" s="51" t="str">
        <f t="shared" si="31"/>
        <v/>
      </c>
      <c r="U348" s="42" t="str">
        <f t="shared" si="26"/>
        <v/>
      </c>
      <c r="V348" s="12"/>
      <c r="W348" s="12"/>
    </row>
    <row r="349" spans="5:23" ht="13.5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24"/>
        <v/>
      </c>
      <c r="K349" s="49" t="str" cm="1">
        <f t="array" ref="K349">IF(M590="","",
$N$477*(M590/LOOKUP($F349,_xlfn._xlws.FILTER($F$468:$F$477,G$468:G$477&lt;&gt;""),_xlfn._xlws.FILTER(G$468:G$477,G$468:G$477&lt;&gt;"")))*(N590/LOOKUP($F349,_xlfn._xlws.FILTER($F$468:$F$477,H$468:H$477&lt;&gt;""),_xlfn._xlws.FILTER(H$468:H$477,H$468:H$477&lt;&gt;""))))</f>
        <v/>
      </c>
      <c r="L349" s="50" t="str">
        <f t="shared" si="25"/>
        <v/>
      </c>
      <c r="M349" s="42" t="str">
        <f t="shared" si="32"/>
        <v/>
      </c>
      <c r="N349" s="12"/>
      <c r="O349" s="23">
        <v>48549</v>
      </c>
      <c r="P349" s="51" t="str">
        <f t="shared" si="27"/>
        <v/>
      </c>
      <c r="Q349" s="51" t="str">
        <f t="shared" si="28"/>
        <v/>
      </c>
      <c r="R349" s="51" t="str">
        <f t="shared" si="29"/>
        <v/>
      </c>
      <c r="S349" s="51" t="str">
        <f t="shared" si="30"/>
        <v/>
      </c>
      <c r="T349" s="51" t="str">
        <f t="shared" si="31"/>
        <v/>
      </c>
      <c r="U349" s="42" t="str">
        <f t="shared" si="26"/>
        <v/>
      </c>
      <c r="V349" s="12"/>
      <c r="W349" s="12"/>
    </row>
    <row r="350" spans="5:23" ht="13.5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24"/>
        <v/>
      </c>
      <c r="K350" s="49" t="str" cm="1">
        <f t="array" ref="K350">IF(M591="","",
$N$477*(M591/LOOKUP($F350,_xlfn._xlws.FILTER($F$468:$F$477,G$468:G$477&lt;&gt;""),_xlfn._xlws.FILTER(G$468:G$477,G$468:G$477&lt;&gt;"")))*(N591/LOOKUP($F350,_xlfn._xlws.FILTER($F$468:$F$477,H$468:H$477&lt;&gt;""),_xlfn._xlws.FILTER(H$468:H$477,H$468:H$477&lt;&gt;""))))</f>
        <v/>
      </c>
      <c r="L350" s="50" t="str">
        <f t="shared" si="25"/>
        <v/>
      </c>
      <c r="M350" s="42" t="str">
        <f t="shared" si="32"/>
        <v/>
      </c>
      <c r="N350" s="12"/>
      <c r="O350" s="23">
        <v>48580</v>
      </c>
      <c r="P350" s="51" t="str">
        <f t="shared" si="27"/>
        <v/>
      </c>
      <c r="Q350" s="51" t="str">
        <f t="shared" si="28"/>
        <v/>
      </c>
      <c r="R350" s="51" t="str">
        <f t="shared" si="29"/>
        <v/>
      </c>
      <c r="S350" s="51" t="str">
        <f t="shared" si="30"/>
        <v/>
      </c>
      <c r="T350" s="51" t="str">
        <f t="shared" si="31"/>
        <v/>
      </c>
      <c r="U350" s="42" t="str">
        <f t="shared" si="26"/>
        <v/>
      </c>
      <c r="V350" s="12"/>
      <c r="W350" s="12"/>
    </row>
    <row r="351" spans="5:23" ht="13.5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24"/>
        <v/>
      </c>
      <c r="K351" s="49" t="str" cm="1">
        <f t="array" ref="K351">IF(M592="","",
$N$477*(M592/LOOKUP($F351,_xlfn._xlws.FILTER($F$468:$F$477,G$468:G$477&lt;&gt;""),_xlfn._xlws.FILTER(G$468:G$477,G$468:G$477&lt;&gt;"")))*(N592/LOOKUP($F351,_xlfn._xlws.FILTER($F$468:$F$477,H$468:H$477&lt;&gt;""),_xlfn._xlws.FILTER(H$468:H$477,H$468:H$477&lt;&gt;""))))</f>
        <v/>
      </c>
      <c r="L351" s="50" t="str">
        <f t="shared" si="25"/>
        <v/>
      </c>
      <c r="M351" s="42" t="str">
        <f t="shared" si="32"/>
        <v/>
      </c>
      <c r="N351" s="12"/>
      <c r="O351" s="23">
        <v>48611</v>
      </c>
      <c r="P351" s="51" t="str">
        <f t="shared" si="27"/>
        <v/>
      </c>
      <c r="Q351" s="51" t="str">
        <f t="shared" si="28"/>
        <v/>
      </c>
      <c r="R351" s="51" t="str">
        <f t="shared" si="29"/>
        <v/>
      </c>
      <c r="S351" s="51" t="str">
        <f t="shared" si="30"/>
        <v/>
      </c>
      <c r="T351" s="51" t="str">
        <f t="shared" si="31"/>
        <v/>
      </c>
      <c r="U351" s="42" t="str">
        <f t="shared" si="26"/>
        <v/>
      </c>
      <c r="V351" s="12"/>
      <c r="W351" s="12"/>
    </row>
    <row r="352" spans="5:23" ht="13.5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24"/>
        <v/>
      </c>
      <c r="K352" s="49" t="str" cm="1">
        <f t="array" ref="K352">IF(M593="","",
$N$477*(M593/LOOKUP($F352,_xlfn._xlws.FILTER($F$468:$F$477,G$468:G$477&lt;&gt;""),_xlfn._xlws.FILTER(G$468:G$477,G$468:G$477&lt;&gt;"")))*(N593/LOOKUP($F352,_xlfn._xlws.FILTER($F$468:$F$477,H$468:H$477&lt;&gt;""),_xlfn._xlws.FILTER(H$468:H$477,H$468:H$477&lt;&gt;""))))</f>
        <v/>
      </c>
      <c r="L352" s="50" t="str">
        <f t="shared" si="25"/>
        <v/>
      </c>
      <c r="M352" s="42" t="str">
        <f t="shared" si="32"/>
        <v/>
      </c>
      <c r="N352" s="12"/>
      <c r="O352" s="23">
        <v>48639</v>
      </c>
      <c r="P352" s="51" t="str">
        <f t="shared" si="27"/>
        <v/>
      </c>
      <c r="Q352" s="51" t="str">
        <f t="shared" si="28"/>
        <v/>
      </c>
      <c r="R352" s="51" t="str">
        <f t="shared" si="29"/>
        <v/>
      </c>
      <c r="S352" s="51" t="str">
        <f t="shared" si="30"/>
        <v/>
      </c>
      <c r="T352" s="51" t="str">
        <f t="shared" si="31"/>
        <v/>
      </c>
      <c r="U352" s="42" t="str">
        <f t="shared" si="26"/>
        <v/>
      </c>
      <c r="V352" s="12"/>
      <c r="W352" s="12"/>
    </row>
    <row r="353" spans="5:23" ht="13.5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24"/>
        <v/>
      </c>
      <c r="K353" s="49" t="str" cm="1">
        <f t="array" ref="K353">IF(M594="","",
$N$477*(M594/LOOKUP($F353,_xlfn._xlws.FILTER($F$468:$F$477,G$468:G$477&lt;&gt;""),_xlfn._xlws.FILTER(G$468:G$477,G$468:G$477&lt;&gt;"")))*(N594/LOOKUP($F353,_xlfn._xlws.FILTER($F$468:$F$477,H$468:H$477&lt;&gt;""),_xlfn._xlws.FILTER(H$468:H$477,H$468:H$477&lt;&gt;""))))</f>
        <v/>
      </c>
      <c r="L353" s="50" t="str">
        <f t="shared" si="25"/>
        <v/>
      </c>
      <c r="M353" s="42" t="str">
        <f t="shared" si="32"/>
        <v/>
      </c>
      <c r="N353" s="12"/>
      <c r="O353" s="23">
        <v>48670</v>
      </c>
      <c r="P353" s="51" t="str">
        <f t="shared" si="27"/>
        <v/>
      </c>
      <c r="Q353" s="51" t="str">
        <f t="shared" si="28"/>
        <v/>
      </c>
      <c r="R353" s="51" t="str">
        <f t="shared" si="29"/>
        <v/>
      </c>
      <c r="S353" s="51" t="str">
        <f t="shared" si="30"/>
        <v/>
      </c>
      <c r="T353" s="51" t="str">
        <f t="shared" si="31"/>
        <v/>
      </c>
      <c r="U353" s="42" t="str">
        <f t="shared" si="26"/>
        <v/>
      </c>
      <c r="V353" s="12"/>
      <c r="W353" s="12"/>
    </row>
    <row r="354" spans="5:23" ht="13.5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24"/>
        <v/>
      </c>
      <c r="K354" s="49" t="str" cm="1">
        <f t="array" ref="K354">IF(M595="","",
$N$477*(M595/LOOKUP($F354,_xlfn._xlws.FILTER($F$468:$F$477,G$468:G$477&lt;&gt;""),_xlfn._xlws.FILTER(G$468:G$477,G$468:G$477&lt;&gt;"")))*(N595/LOOKUP($F354,_xlfn._xlws.FILTER($F$468:$F$477,H$468:H$477&lt;&gt;""),_xlfn._xlws.FILTER(H$468:H$477,H$468:H$477&lt;&gt;""))))</f>
        <v/>
      </c>
      <c r="L354" s="50" t="str">
        <f t="shared" si="25"/>
        <v/>
      </c>
      <c r="M354" s="42" t="str">
        <f t="shared" si="32"/>
        <v/>
      </c>
      <c r="N354" s="12"/>
      <c r="O354" s="23">
        <v>48700</v>
      </c>
      <c r="P354" s="51" t="str">
        <f t="shared" si="27"/>
        <v/>
      </c>
      <c r="Q354" s="51" t="str">
        <f t="shared" si="28"/>
        <v/>
      </c>
      <c r="R354" s="51" t="str">
        <f t="shared" si="29"/>
        <v/>
      </c>
      <c r="S354" s="51" t="str">
        <f t="shared" si="30"/>
        <v/>
      </c>
      <c r="T354" s="51" t="str">
        <f t="shared" si="31"/>
        <v/>
      </c>
      <c r="U354" s="42" t="str">
        <f t="shared" si="26"/>
        <v/>
      </c>
      <c r="V354" s="12"/>
      <c r="W354" s="12"/>
    </row>
    <row r="355" spans="5:23" ht="13.5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24"/>
        <v/>
      </c>
      <c r="K355" s="49" t="str" cm="1">
        <f t="array" ref="K355">IF(M596="","",
$N$477*(M596/LOOKUP($F355,_xlfn._xlws.FILTER($F$468:$F$477,G$468:G$477&lt;&gt;""),_xlfn._xlws.FILTER(G$468:G$477,G$468:G$477&lt;&gt;"")))*(N596/LOOKUP($F355,_xlfn._xlws.FILTER($F$468:$F$477,H$468:H$477&lt;&gt;""),_xlfn._xlws.FILTER(H$468:H$477,H$468:H$477&lt;&gt;""))))</f>
        <v/>
      </c>
      <c r="L355" s="50" t="str">
        <f t="shared" si="25"/>
        <v/>
      </c>
      <c r="M355" s="42" t="str">
        <f t="shared" si="32"/>
        <v/>
      </c>
      <c r="N355" s="12"/>
      <c r="O355" s="23">
        <v>48731</v>
      </c>
      <c r="P355" s="51" t="str">
        <f t="shared" si="27"/>
        <v/>
      </c>
      <c r="Q355" s="51" t="str">
        <f t="shared" si="28"/>
        <v/>
      </c>
      <c r="R355" s="51" t="str">
        <f t="shared" si="29"/>
        <v/>
      </c>
      <c r="S355" s="51" t="str">
        <f t="shared" si="30"/>
        <v/>
      </c>
      <c r="T355" s="51" t="str">
        <f t="shared" si="31"/>
        <v/>
      </c>
      <c r="U355" s="42" t="str">
        <f t="shared" si="26"/>
        <v/>
      </c>
      <c r="V355" s="12"/>
      <c r="W355" s="12"/>
    </row>
    <row r="356" spans="5:23" ht="13.5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24"/>
        <v/>
      </c>
      <c r="K356" s="49" t="str" cm="1">
        <f t="array" ref="K356">IF(M597="","",
$N$477*(M597/LOOKUP($F356,_xlfn._xlws.FILTER($F$468:$F$477,G$468:G$477&lt;&gt;""),_xlfn._xlws.FILTER(G$468:G$477,G$468:G$477&lt;&gt;"")))*(N597/LOOKUP($F356,_xlfn._xlws.FILTER($F$468:$F$477,H$468:H$477&lt;&gt;""),_xlfn._xlws.FILTER(H$468:H$477,H$468:H$477&lt;&gt;""))))</f>
        <v/>
      </c>
      <c r="L356" s="50" t="str">
        <f t="shared" si="25"/>
        <v/>
      </c>
      <c r="M356" s="42" t="str">
        <f t="shared" si="32"/>
        <v/>
      </c>
      <c r="N356" s="12"/>
      <c r="O356" s="23">
        <v>48761</v>
      </c>
      <c r="P356" s="51" t="str">
        <f t="shared" si="27"/>
        <v/>
      </c>
      <c r="Q356" s="51" t="str">
        <f t="shared" si="28"/>
        <v/>
      </c>
      <c r="R356" s="51" t="str">
        <f t="shared" si="29"/>
        <v/>
      </c>
      <c r="S356" s="51" t="str">
        <f t="shared" si="30"/>
        <v/>
      </c>
      <c r="T356" s="51" t="str">
        <f t="shared" si="31"/>
        <v/>
      </c>
      <c r="U356" s="42" t="str">
        <f t="shared" si="26"/>
        <v/>
      </c>
      <c r="V356" s="12"/>
      <c r="W356" s="12"/>
    </row>
    <row r="357" spans="5:23" ht="13.5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24"/>
        <v/>
      </c>
      <c r="K357" s="49" t="str" cm="1">
        <f t="array" ref="K357">IF(M598="","",
$N$477*(M598/LOOKUP($F357,_xlfn._xlws.FILTER($F$468:$F$477,G$468:G$477&lt;&gt;""),_xlfn._xlws.FILTER(G$468:G$477,G$468:G$477&lt;&gt;"")))*(N598/LOOKUP($F357,_xlfn._xlws.FILTER($F$468:$F$477,H$468:H$477&lt;&gt;""),_xlfn._xlws.FILTER(H$468:H$477,H$468:H$477&lt;&gt;""))))</f>
        <v/>
      </c>
      <c r="L357" s="50" t="str">
        <f t="shared" si="25"/>
        <v/>
      </c>
      <c r="M357" s="42" t="str">
        <f t="shared" si="32"/>
        <v/>
      </c>
      <c r="N357" s="12"/>
      <c r="O357" s="23">
        <v>48792</v>
      </c>
      <c r="P357" s="51" t="str">
        <f t="shared" si="27"/>
        <v/>
      </c>
      <c r="Q357" s="51" t="str">
        <f t="shared" si="28"/>
        <v/>
      </c>
      <c r="R357" s="51" t="str">
        <f t="shared" si="29"/>
        <v/>
      </c>
      <c r="S357" s="51" t="str">
        <f t="shared" si="30"/>
        <v/>
      </c>
      <c r="T357" s="51" t="str">
        <f t="shared" si="31"/>
        <v/>
      </c>
      <c r="U357" s="42" t="str">
        <f t="shared" si="26"/>
        <v/>
      </c>
      <c r="V357" s="12"/>
      <c r="W357" s="12"/>
    </row>
    <row r="358" spans="5:23" ht="13.5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24"/>
        <v/>
      </c>
      <c r="K358" s="49" t="str" cm="1">
        <f t="array" ref="K358">IF(M599="","",
$N$477*(M599/LOOKUP($F358,_xlfn._xlws.FILTER($F$468:$F$477,G$468:G$477&lt;&gt;""),_xlfn._xlws.FILTER(G$468:G$477,G$468:G$477&lt;&gt;"")))*(N599/LOOKUP($F358,_xlfn._xlws.FILTER($F$468:$F$477,H$468:H$477&lt;&gt;""),_xlfn._xlws.FILTER(H$468:H$477,H$468:H$477&lt;&gt;""))))</f>
        <v/>
      </c>
      <c r="L358" s="50" t="str">
        <f t="shared" si="25"/>
        <v/>
      </c>
      <c r="M358" s="42" t="str">
        <f t="shared" si="32"/>
        <v/>
      </c>
      <c r="N358" s="12"/>
      <c r="O358" s="23">
        <v>48823</v>
      </c>
      <c r="P358" s="51" t="str">
        <f t="shared" si="27"/>
        <v/>
      </c>
      <c r="Q358" s="51" t="str">
        <f t="shared" si="28"/>
        <v/>
      </c>
      <c r="R358" s="51" t="str">
        <f t="shared" si="29"/>
        <v/>
      </c>
      <c r="S358" s="51" t="str">
        <f t="shared" si="30"/>
        <v/>
      </c>
      <c r="T358" s="51" t="str">
        <f t="shared" si="31"/>
        <v/>
      </c>
      <c r="U358" s="42" t="str">
        <f t="shared" si="26"/>
        <v/>
      </c>
      <c r="V358" s="12"/>
      <c r="W358" s="12"/>
    </row>
    <row r="359" spans="5:23" ht="13.5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24"/>
        <v/>
      </c>
      <c r="K359" s="49" t="str" cm="1">
        <f t="array" ref="K359">IF(M600="","",
$N$477*(M600/LOOKUP($F359,_xlfn._xlws.FILTER($F$468:$F$477,G$468:G$477&lt;&gt;""),_xlfn._xlws.FILTER(G$468:G$477,G$468:G$477&lt;&gt;"")))*(N600/LOOKUP($F359,_xlfn._xlws.FILTER($F$468:$F$477,H$468:H$477&lt;&gt;""),_xlfn._xlws.FILTER(H$468:H$477,H$468:H$477&lt;&gt;""))))</f>
        <v/>
      </c>
      <c r="L359" s="50" t="str">
        <f t="shared" si="25"/>
        <v/>
      </c>
      <c r="M359" s="42" t="str">
        <f t="shared" si="32"/>
        <v/>
      </c>
      <c r="N359" s="12"/>
      <c r="O359" s="23">
        <v>48853</v>
      </c>
      <c r="P359" s="51" t="str">
        <f t="shared" si="27"/>
        <v/>
      </c>
      <c r="Q359" s="51" t="str">
        <f t="shared" si="28"/>
        <v/>
      </c>
      <c r="R359" s="51" t="str">
        <f t="shared" si="29"/>
        <v/>
      </c>
      <c r="S359" s="51" t="str">
        <f t="shared" si="30"/>
        <v/>
      </c>
      <c r="T359" s="51" t="str">
        <f t="shared" si="31"/>
        <v/>
      </c>
      <c r="U359" s="42" t="str">
        <f t="shared" si="26"/>
        <v/>
      </c>
      <c r="V359" s="12"/>
      <c r="W359" s="12"/>
    </row>
    <row r="360" spans="5:23" ht="13.5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24"/>
        <v/>
      </c>
      <c r="K360" s="49" t="str" cm="1">
        <f t="array" ref="K360">IF(M601="","",
$N$477*(M601/LOOKUP($F360,_xlfn._xlws.FILTER($F$468:$F$477,G$468:G$477&lt;&gt;""),_xlfn._xlws.FILTER(G$468:G$477,G$468:G$477&lt;&gt;"")))*(N601/LOOKUP($F360,_xlfn._xlws.FILTER($F$468:$F$477,H$468:H$477&lt;&gt;""),_xlfn._xlws.FILTER(H$468:H$477,H$468:H$477&lt;&gt;""))))</f>
        <v/>
      </c>
      <c r="L360" s="50" t="str">
        <f t="shared" si="25"/>
        <v/>
      </c>
      <c r="M360" s="42" t="str">
        <f t="shared" si="32"/>
        <v/>
      </c>
      <c r="N360" s="12"/>
      <c r="O360" s="23">
        <v>48884</v>
      </c>
      <c r="P360" s="51" t="str">
        <f t="shared" si="27"/>
        <v/>
      </c>
      <c r="Q360" s="51" t="str">
        <f t="shared" si="28"/>
        <v/>
      </c>
      <c r="R360" s="51" t="str">
        <f t="shared" si="29"/>
        <v/>
      </c>
      <c r="S360" s="51" t="str">
        <f t="shared" si="30"/>
        <v/>
      </c>
      <c r="T360" s="51" t="str">
        <f t="shared" si="31"/>
        <v/>
      </c>
      <c r="U360" s="42" t="str">
        <f t="shared" si="26"/>
        <v/>
      </c>
      <c r="V360" s="12"/>
      <c r="W360" s="12"/>
    </row>
    <row r="361" spans="5:23" ht="13.5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24"/>
        <v/>
      </c>
      <c r="K361" s="49" t="str" cm="1">
        <f t="array" ref="K361">IF(M602="","",
$N$477*(M602/LOOKUP($F361,_xlfn._xlws.FILTER($F$468:$F$477,G$468:G$477&lt;&gt;""),_xlfn._xlws.FILTER(G$468:G$477,G$468:G$477&lt;&gt;"")))*(N602/LOOKUP($F361,_xlfn._xlws.FILTER($F$468:$F$477,H$468:H$477&lt;&gt;""),_xlfn._xlws.FILTER(H$468:H$477,H$468:H$477&lt;&gt;""))))</f>
        <v/>
      </c>
      <c r="L361" s="50" t="str">
        <f t="shared" si="25"/>
        <v/>
      </c>
      <c r="M361" s="42" t="str">
        <f t="shared" si="32"/>
        <v/>
      </c>
      <c r="N361" s="12"/>
      <c r="O361" s="23">
        <v>48914</v>
      </c>
      <c r="P361" s="51" t="str">
        <f t="shared" si="27"/>
        <v/>
      </c>
      <c r="Q361" s="51" t="str">
        <f t="shared" si="28"/>
        <v/>
      </c>
      <c r="R361" s="51" t="str">
        <f t="shared" si="29"/>
        <v/>
      </c>
      <c r="S361" s="51" t="str">
        <f t="shared" si="30"/>
        <v/>
      </c>
      <c r="T361" s="51" t="str">
        <f t="shared" si="31"/>
        <v/>
      </c>
      <c r="U361" s="42" t="str">
        <f t="shared" si="26"/>
        <v/>
      </c>
      <c r="V361" s="12"/>
      <c r="W361" s="12"/>
    </row>
    <row r="362" spans="5:23" ht="13.5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24"/>
        <v/>
      </c>
      <c r="K362" s="49" t="str" cm="1">
        <f t="array" ref="K362">IF(M603="","",
$N$477*(M603/LOOKUP($F362,_xlfn._xlws.FILTER($F$468:$F$477,G$468:G$477&lt;&gt;""),_xlfn._xlws.FILTER(G$468:G$477,G$468:G$477&lt;&gt;"")))*(N603/LOOKUP($F362,_xlfn._xlws.FILTER($F$468:$F$477,H$468:H$477&lt;&gt;""),_xlfn._xlws.FILTER(H$468:H$477,H$468:H$477&lt;&gt;""))))</f>
        <v/>
      </c>
      <c r="L362" s="50" t="str">
        <f t="shared" si="25"/>
        <v/>
      </c>
      <c r="M362" s="42" t="str">
        <f t="shared" si="32"/>
        <v/>
      </c>
      <c r="N362" s="12"/>
      <c r="O362" s="23">
        <v>48945</v>
      </c>
      <c r="P362" s="51" t="str">
        <f t="shared" si="27"/>
        <v/>
      </c>
      <c r="Q362" s="51" t="str">
        <f t="shared" si="28"/>
        <v/>
      </c>
      <c r="R362" s="51" t="str">
        <f t="shared" si="29"/>
        <v/>
      </c>
      <c r="S362" s="51" t="str">
        <f t="shared" si="30"/>
        <v/>
      </c>
      <c r="T362" s="51" t="str">
        <f t="shared" si="31"/>
        <v/>
      </c>
      <c r="U362" s="42" t="str">
        <f t="shared" si="26"/>
        <v/>
      </c>
      <c r="V362" s="12"/>
      <c r="W362" s="12"/>
    </row>
    <row r="363" spans="5:23" ht="13.5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24"/>
        <v/>
      </c>
      <c r="K363" s="49" t="str" cm="1">
        <f t="array" ref="K363">IF(M604="","",
$N$477*(M604/LOOKUP($F363,_xlfn._xlws.FILTER($F$468:$F$477,G$468:G$477&lt;&gt;""),_xlfn._xlws.FILTER(G$468:G$477,G$468:G$477&lt;&gt;"")))*(N604/LOOKUP($F363,_xlfn._xlws.FILTER($F$468:$F$477,H$468:H$477&lt;&gt;""),_xlfn._xlws.FILTER(H$468:H$477,H$468:H$477&lt;&gt;""))))</f>
        <v/>
      </c>
      <c r="L363" s="50" t="str">
        <f t="shared" si="25"/>
        <v/>
      </c>
      <c r="M363" s="42" t="str">
        <f t="shared" si="32"/>
        <v/>
      </c>
      <c r="N363" s="12"/>
      <c r="O363" s="23">
        <v>48976</v>
      </c>
      <c r="P363" s="51" t="str">
        <f t="shared" si="27"/>
        <v/>
      </c>
      <c r="Q363" s="51" t="str">
        <f t="shared" si="28"/>
        <v/>
      </c>
      <c r="R363" s="51" t="str">
        <f t="shared" si="29"/>
        <v/>
      </c>
      <c r="S363" s="51" t="str">
        <f t="shared" si="30"/>
        <v/>
      </c>
      <c r="T363" s="51" t="str">
        <f t="shared" si="31"/>
        <v/>
      </c>
      <c r="U363" s="42" t="str">
        <f t="shared" si="26"/>
        <v/>
      </c>
      <c r="V363" s="12"/>
      <c r="W363" s="12"/>
    </row>
    <row r="364" spans="5:23" ht="13.5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24"/>
        <v/>
      </c>
      <c r="K364" s="49" t="str" cm="1">
        <f t="array" ref="K364">IF(M605="","",
$N$477*(M605/LOOKUP($F364,_xlfn._xlws.FILTER($F$468:$F$477,G$468:G$477&lt;&gt;""),_xlfn._xlws.FILTER(G$468:G$477,G$468:G$477&lt;&gt;"")))*(N605/LOOKUP($F364,_xlfn._xlws.FILTER($F$468:$F$477,H$468:H$477&lt;&gt;""),_xlfn._xlws.FILTER(H$468:H$477,H$468:H$477&lt;&gt;""))))</f>
        <v/>
      </c>
      <c r="L364" s="50" t="str">
        <f t="shared" si="25"/>
        <v/>
      </c>
      <c r="M364" s="42" t="str">
        <f t="shared" si="32"/>
        <v/>
      </c>
      <c r="N364" s="12"/>
      <c r="O364" s="23">
        <v>49004</v>
      </c>
      <c r="P364" s="51" t="str">
        <f t="shared" si="27"/>
        <v/>
      </c>
      <c r="Q364" s="51" t="str">
        <f t="shared" si="28"/>
        <v/>
      </c>
      <c r="R364" s="51" t="str">
        <f t="shared" si="29"/>
        <v/>
      </c>
      <c r="S364" s="51" t="str">
        <f t="shared" si="30"/>
        <v/>
      </c>
      <c r="T364" s="51" t="str">
        <f t="shared" si="31"/>
        <v/>
      </c>
      <c r="U364" s="42" t="str">
        <f t="shared" si="26"/>
        <v/>
      </c>
      <c r="V364" s="12"/>
      <c r="W364" s="12"/>
    </row>
    <row r="365" spans="5:23" ht="13.5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24"/>
        <v/>
      </c>
      <c r="K365" s="49" t="str" cm="1">
        <f t="array" ref="K365">IF(M606="","",
$N$477*(M606/LOOKUP($F365,_xlfn._xlws.FILTER($F$468:$F$477,G$468:G$477&lt;&gt;""),_xlfn._xlws.FILTER(G$468:G$477,G$468:G$477&lt;&gt;"")))*(N606/LOOKUP($F365,_xlfn._xlws.FILTER($F$468:$F$477,H$468:H$477&lt;&gt;""),_xlfn._xlws.FILTER(H$468:H$477,H$468:H$477&lt;&gt;""))))</f>
        <v/>
      </c>
      <c r="L365" s="50" t="str">
        <f t="shared" si="25"/>
        <v/>
      </c>
      <c r="M365" s="42" t="str">
        <f t="shared" si="32"/>
        <v/>
      </c>
      <c r="N365" s="12"/>
      <c r="O365" s="23">
        <v>49035</v>
      </c>
      <c r="P365" s="51" t="str">
        <f t="shared" si="27"/>
        <v/>
      </c>
      <c r="Q365" s="51" t="str">
        <f t="shared" si="28"/>
        <v/>
      </c>
      <c r="R365" s="51" t="str">
        <f t="shared" si="29"/>
        <v/>
      </c>
      <c r="S365" s="51" t="str">
        <f t="shared" si="30"/>
        <v/>
      </c>
      <c r="T365" s="51" t="str">
        <f t="shared" si="31"/>
        <v/>
      </c>
      <c r="U365" s="42" t="str">
        <f t="shared" si="26"/>
        <v/>
      </c>
      <c r="V365" s="12"/>
      <c r="W365" s="12"/>
    </row>
    <row r="366" spans="5:23" ht="13.5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24"/>
        <v/>
      </c>
      <c r="K366" s="49" t="str" cm="1">
        <f t="array" ref="K366">IF(M607="","",
$N$477*(M607/LOOKUP($F366,_xlfn._xlws.FILTER($F$468:$F$477,G$468:G$477&lt;&gt;""),_xlfn._xlws.FILTER(G$468:G$477,G$468:G$477&lt;&gt;"")))*(N607/LOOKUP($F366,_xlfn._xlws.FILTER($F$468:$F$477,H$468:H$477&lt;&gt;""),_xlfn._xlws.FILTER(H$468:H$477,H$468:H$477&lt;&gt;""))))</f>
        <v/>
      </c>
      <c r="L366" s="50" t="str">
        <f t="shared" si="25"/>
        <v/>
      </c>
      <c r="M366" s="42" t="str">
        <f t="shared" si="32"/>
        <v/>
      </c>
      <c r="N366" s="12"/>
      <c r="O366" s="23">
        <v>49065</v>
      </c>
      <c r="P366" s="51" t="str">
        <f t="shared" si="27"/>
        <v/>
      </c>
      <c r="Q366" s="51" t="str">
        <f t="shared" si="28"/>
        <v/>
      </c>
      <c r="R366" s="51" t="str">
        <f t="shared" si="29"/>
        <v/>
      </c>
      <c r="S366" s="51" t="str">
        <f t="shared" si="30"/>
        <v/>
      </c>
      <c r="T366" s="51" t="str">
        <f t="shared" si="31"/>
        <v/>
      </c>
      <c r="U366" s="42" t="str">
        <f t="shared" si="26"/>
        <v/>
      </c>
      <c r="V366" s="12"/>
      <c r="W366" s="12"/>
    </row>
    <row r="367" spans="5:23" ht="13.5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24"/>
        <v/>
      </c>
      <c r="K367" s="49" t="str" cm="1">
        <f t="array" ref="K367">IF(M608="","",
$N$477*(M608/LOOKUP($F367,_xlfn._xlws.FILTER($F$468:$F$477,G$468:G$477&lt;&gt;""),_xlfn._xlws.FILTER(G$468:G$477,G$468:G$477&lt;&gt;"")))*(N608/LOOKUP($F367,_xlfn._xlws.FILTER($F$468:$F$477,H$468:H$477&lt;&gt;""),_xlfn._xlws.FILTER(H$468:H$477,H$468:H$477&lt;&gt;""))))</f>
        <v/>
      </c>
      <c r="L367" s="50" t="str">
        <f t="shared" si="25"/>
        <v/>
      </c>
      <c r="M367" s="42" t="str">
        <f t="shared" si="32"/>
        <v/>
      </c>
      <c r="N367" s="12"/>
      <c r="O367" s="23">
        <v>49096</v>
      </c>
      <c r="P367" s="51" t="str">
        <f t="shared" si="27"/>
        <v/>
      </c>
      <c r="Q367" s="51" t="str">
        <f t="shared" si="28"/>
        <v/>
      </c>
      <c r="R367" s="51" t="str">
        <f t="shared" si="29"/>
        <v/>
      </c>
      <c r="S367" s="51" t="str">
        <f t="shared" si="30"/>
        <v/>
      </c>
      <c r="T367" s="51" t="str">
        <f t="shared" si="31"/>
        <v/>
      </c>
      <c r="U367" s="42" t="str">
        <f t="shared" si="26"/>
        <v/>
      </c>
      <c r="V367" s="12"/>
      <c r="W367" s="12"/>
    </row>
    <row r="368" spans="5:23" ht="13.5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24"/>
        <v/>
      </c>
      <c r="K368" s="49" t="str" cm="1">
        <f t="array" ref="K368">IF(M609="","",
$N$477*(M609/LOOKUP($F368,_xlfn._xlws.FILTER($F$468:$F$477,G$468:G$477&lt;&gt;""),_xlfn._xlws.FILTER(G$468:G$477,G$468:G$477&lt;&gt;"")))*(N609/LOOKUP($F368,_xlfn._xlws.FILTER($F$468:$F$477,H$468:H$477&lt;&gt;""),_xlfn._xlws.FILTER(H$468:H$477,H$468:H$477&lt;&gt;""))))</f>
        <v/>
      </c>
      <c r="L368" s="50" t="str">
        <f t="shared" si="25"/>
        <v/>
      </c>
      <c r="M368" s="42" t="str">
        <f t="shared" si="32"/>
        <v/>
      </c>
      <c r="N368" s="12"/>
      <c r="O368" s="23">
        <v>49126</v>
      </c>
      <c r="P368" s="51" t="str">
        <f t="shared" ref="P368:P399" si="33">IFERROR((G368*Q$480)/$L368*(123.742195329397/Q$481),"")</f>
        <v/>
      </c>
      <c r="Q368" s="51" t="str">
        <f t="shared" ref="Q368:Q399" si="34">IFERROR((H368*R$480)/$L368*(123.742195329397/R$481),"")</f>
        <v/>
      </c>
      <c r="R368" s="51" t="str">
        <f t="shared" ref="R368:R399" si="35">IFERROR((I368*S$480)/$L368*(123.742195329397/S$481),"")</f>
        <v/>
      </c>
      <c r="S368" s="51" t="str">
        <f t="shared" ref="S368:S399" si="36">IFERROR((J368*T$480)/$L368*(123.742195329397/T$481),"")</f>
        <v/>
      </c>
      <c r="T368" s="51" t="str">
        <f t="shared" ref="T368:T399" si="37">IFERROR((K368*U$480)/$L368*(123.742195329397/U$481),"")</f>
        <v/>
      </c>
      <c r="U368" s="42" t="str">
        <f t="shared" si="26"/>
        <v/>
      </c>
      <c r="V368" s="12"/>
      <c r="W368" s="12"/>
    </row>
    <row r="369" spans="5:23" ht="13.5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24"/>
        <v/>
      </c>
      <c r="K369" s="49" t="str" cm="1">
        <f t="array" ref="K369">IF(M610="","",
$N$477*(M610/LOOKUP($F369,_xlfn._xlws.FILTER($F$468:$F$477,G$468:G$477&lt;&gt;""),_xlfn._xlws.FILTER(G$468:G$477,G$468:G$477&lt;&gt;"")))*(N610/LOOKUP($F369,_xlfn._xlws.FILTER($F$468:$F$477,H$468:H$477&lt;&gt;""),_xlfn._xlws.FILTER(H$468:H$477,H$468:H$477&lt;&gt;""))))</f>
        <v/>
      </c>
      <c r="L369" s="50" t="str">
        <f t="shared" si="25"/>
        <v/>
      </c>
      <c r="M369" s="42" t="str">
        <f t="shared" si="32"/>
        <v/>
      </c>
      <c r="N369" s="12"/>
      <c r="O369" s="23">
        <v>49157</v>
      </c>
      <c r="P369" s="51" t="str">
        <f t="shared" si="33"/>
        <v/>
      </c>
      <c r="Q369" s="51" t="str">
        <f t="shared" si="34"/>
        <v/>
      </c>
      <c r="R369" s="51" t="str">
        <f t="shared" si="35"/>
        <v/>
      </c>
      <c r="S369" s="51" t="str">
        <f t="shared" si="36"/>
        <v/>
      </c>
      <c r="T369" s="51" t="str">
        <f t="shared" si="37"/>
        <v/>
      </c>
      <c r="U369" s="42" t="str">
        <f t="shared" si="26"/>
        <v/>
      </c>
      <c r="V369" s="12"/>
      <c r="W369" s="12"/>
    </row>
    <row r="370" spans="5:23" ht="13.5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24"/>
        <v/>
      </c>
      <c r="K370" s="49" t="str" cm="1">
        <f t="array" ref="K370">IF(M611="","",
$N$477*(M611/LOOKUP($F370,_xlfn._xlws.FILTER($F$468:$F$477,G$468:G$477&lt;&gt;""),_xlfn._xlws.FILTER(G$468:G$477,G$468:G$477&lt;&gt;"")))*(N611/LOOKUP($F370,_xlfn._xlws.FILTER($F$468:$F$477,H$468:H$477&lt;&gt;""),_xlfn._xlws.FILTER(H$468:H$477,H$468:H$477&lt;&gt;""))))</f>
        <v/>
      </c>
      <c r="L370" s="50" t="str">
        <f t="shared" si="25"/>
        <v/>
      </c>
      <c r="M370" s="42" t="str">
        <f t="shared" si="32"/>
        <v/>
      </c>
      <c r="N370" s="12"/>
      <c r="O370" s="23">
        <v>49188</v>
      </c>
      <c r="P370" s="51" t="str">
        <f t="shared" si="33"/>
        <v/>
      </c>
      <c r="Q370" s="51" t="str">
        <f t="shared" si="34"/>
        <v/>
      </c>
      <c r="R370" s="51" t="str">
        <f t="shared" si="35"/>
        <v/>
      </c>
      <c r="S370" s="51" t="str">
        <f t="shared" si="36"/>
        <v/>
      </c>
      <c r="T370" s="51" t="str">
        <f t="shared" si="37"/>
        <v/>
      </c>
      <c r="U370" s="42" t="str">
        <f t="shared" si="26"/>
        <v/>
      </c>
      <c r="V370" s="12"/>
      <c r="W370" s="12"/>
    </row>
    <row r="371" spans="5:23" ht="13.5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38">IF(J612="","",J612)</f>
        <v/>
      </c>
      <c r="K371" s="49" t="str" cm="1">
        <f t="array" ref="K371">IF(M612="","",
$N$477*(M612/LOOKUP($F371,_xlfn._xlws.FILTER($F$468:$F$477,G$468:G$477&lt;&gt;""),_xlfn._xlws.FILTER(G$468:G$477,G$468:G$477&lt;&gt;"")))*(N612/LOOKUP($F371,_xlfn._xlws.FILTER($F$468:$F$477,H$468:H$477&lt;&gt;""),_xlfn._xlws.FILTER(H$468:H$477,H$468:H$477&lt;&gt;""))))</f>
        <v/>
      </c>
      <c r="L371" s="50" t="str">
        <f t="shared" ref="L371:L434" si="39">IF(V612="","",V612)</f>
        <v/>
      </c>
      <c r="M371" s="42" t="str">
        <f t="shared" si="32"/>
        <v/>
      </c>
      <c r="N371" s="12"/>
      <c r="O371" s="23">
        <v>49218</v>
      </c>
      <c r="P371" s="51" t="str">
        <f t="shared" si="33"/>
        <v/>
      </c>
      <c r="Q371" s="51" t="str">
        <f t="shared" si="34"/>
        <v/>
      </c>
      <c r="R371" s="51" t="str">
        <f t="shared" si="35"/>
        <v/>
      </c>
      <c r="S371" s="51" t="str">
        <f t="shared" si="36"/>
        <v/>
      </c>
      <c r="T371" s="51" t="str">
        <f t="shared" si="37"/>
        <v/>
      </c>
      <c r="U371" s="42" t="str">
        <f t="shared" ref="U371:U434" si="40">IF(P371="","",SUM(P371:T371))</f>
        <v/>
      </c>
      <c r="V371" s="12"/>
      <c r="W371" s="12"/>
    </row>
    <row r="372" spans="5:23" ht="13.5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38"/>
        <v/>
      </c>
      <c r="K372" s="49" t="str" cm="1">
        <f t="array" ref="K372">IF(M613="","",
$N$477*(M613/LOOKUP($F372,_xlfn._xlws.FILTER($F$468:$F$477,G$468:G$477&lt;&gt;""),_xlfn._xlws.FILTER(G$468:G$477,G$468:G$477&lt;&gt;"")))*(N613/LOOKUP($F372,_xlfn._xlws.FILTER($F$468:$F$477,H$468:H$477&lt;&gt;""),_xlfn._xlws.FILTER(H$468:H$477,H$468:H$477&lt;&gt;""))))</f>
        <v/>
      </c>
      <c r="L372" s="50" t="str">
        <f t="shared" si="39"/>
        <v/>
      </c>
      <c r="M372" s="42" t="str">
        <f t="shared" si="32"/>
        <v/>
      </c>
      <c r="N372" s="12"/>
      <c r="O372" s="23">
        <v>49249</v>
      </c>
      <c r="P372" s="51" t="str">
        <f t="shared" si="33"/>
        <v/>
      </c>
      <c r="Q372" s="51" t="str">
        <f t="shared" si="34"/>
        <v/>
      </c>
      <c r="R372" s="51" t="str">
        <f t="shared" si="35"/>
        <v/>
      </c>
      <c r="S372" s="51" t="str">
        <f t="shared" si="36"/>
        <v/>
      </c>
      <c r="T372" s="51" t="str">
        <f t="shared" si="37"/>
        <v/>
      </c>
      <c r="U372" s="42" t="str">
        <f t="shared" si="40"/>
        <v/>
      </c>
      <c r="V372" s="12"/>
      <c r="W372" s="12"/>
    </row>
    <row r="373" spans="5:23" ht="13.5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38"/>
        <v/>
      </c>
      <c r="K373" s="49" t="str" cm="1">
        <f t="array" ref="K373">IF(M614="","",
$N$477*(M614/LOOKUP($F373,_xlfn._xlws.FILTER($F$468:$F$477,G$468:G$477&lt;&gt;""),_xlfn._xlws.FILTER(G$468:G$477,G$468:G$477&lt;&gt;"")))*(N614/LOOKUP($F373,_xlfn._xlws.FILTER($F$468:$F$477,H$468:H$477&lt;&gt;""),_xlfn._xlws.FILTER(H$468:H$477,H$468:H$477&lt;&gt;""))))</f>
        <v/>
      </c>
      <c r="L373" s="50" t="str">
        <f t="shared" si="39"/>
        <v/>
      </c>
      <c r="M373" s="42" t="str">
        <f t="shared" si="32"/>
        <v/>
      </c>
      <c r="N373" s="12"/>
      <c r="O373" s="23">
        <v>49279</v>
      </c>
      <c r="P373" s="51" t="str">
        <f t="shared" si="33"/>
        <v/>
      </c>
      <c r="Q373" s="51" t="str">
        <f t="shared" si="34"/>
        <v/>
      </c>
      <c r="R373" s="51" t="str">
        <f t="shared" si="35"/>
        <v/>
      </c>
      <c r="S373" s="51" t="str">
        <f t="shared" si="36"/>
        <v/>
      </c>
      <c r="T373" s="51" t="str">
        <f t="shared" si="37"/>
        <v/>
      </c>
      <c r="U373" s="42" t="str">
        <f t="shared" si="40"/>
        <v/>
      </c>
      <c r="V373" s="12"/>
      <c r="W373" s="12"/>
    </row>
    <row r="374" spans="5:23" ht="13.5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38"/>
        <v/>
      </c>
      <c r="K374" s="49" t="str" cm="1">
        <f t="array" ref="K374">IF(M615="","",
$N$477*(M615/LOOKUP($F374,_xlfn._xlws.FILTER($F$468:$F$477,G$468:G$477&lt;&gt;""),_xlfn._xlws.FILTER(G$468:G$477,G$468:G$477&lt;&gt;"")))*(N615/LOOKUP($F374,_xlfn._xlws.FILTER($F$468:$F$477,H$468:H$477&lt;&gt;""),_xlfn._xlws.FILTER(H$468:H$477,H$468:H$477&lt;&gt;""))))</f>
        <v/>
      </c>
      <c r="L374" s="50" t="str">
        <f t="shared" si="39"/>
        <v/>
      </c>
      <c r="M374" s="42" t="str">
        <f t="shared" si="32"/>
        <v/>
      </c>
      <c r="N374" s="12"/>
      <c r="O374" s="23">
        <v>49310</v>
      </c>
      <c r="P374" s="51" t="str">
        <f t="shared" si="33"/>
        <v/>
      </c>
      <c r="Q374" s="51" t="str">
        <f t="shared" si="34"/>
        <v/>
      </c>
      <c r="R374" s="51" t="str">
        <f t="shared" si="35"/>
        <v/>
      </c>
      <c r="S374" s="51" t="str">
        <f t="shared" si="36"/>
        <v/>
      </c>
      <c r="T374" s="51" t="str">
        <f t="shared" si="37"/>
        <v/>
      </c>
      <c r="U374" s="42" t="str">
        <f t="shared" si="40"/>
        <v/>
      </c>
      <c r="V374" s="12"/>
      <c r="W374" s="12"/>
    </row>
    <row r="375" spans="5:23" ht="13.5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38"/>
        <v/>
      </c>
      <c r="K375" s="49" t="str" cm="1">
        <f t="array" ref="K375">IF(M616="","",
$N$477*(M616/LOOKUP($F375,_xlfn._xlws.FILTER($F$468:$F$477,G$468:G$477&lt;&gt;""),_xlfn._xlws.FILTER(G$468:G$477,G$468:G$477&lt;&gt;"")))*(N616/LOOKUP($F375,_xlfn._xlws.FILTER($F$468:$F$477,H$468:H$477&lt;&gt;""),_xlfn._xlws.FILTER(H$468:H$477,H$468:H$477&lt;&gt;""))))</f>
        <v/>
      </c>
      <c r="L375" s="50" t="str">
        <f t="shared" si="39"/>
        <v/>
      </c>
      <c r="M375" s="42" t="str">
        <f t="shared" si="32"/>
        <v/>
      </c>
      <c r="N375" s="12"/>
      <c r="O375" s="23">
        <v>49341</v>
      </c>
      <c r="P375" s="51" t="str">
        <f t="shared" si="33"/>
        <v/>
      </c>
      <c r="Q375" s="51" t="str">
        <f t="shared" si="34"/>
        <v/>
      </c>
      <c r="R375" s="51" t="str">
        <f t="shared" si="35"/>
        <v/>
      </c>
      <c r="S375" s="51" t="str">
        <f t="shared" si="36"/>
        <v/>
      </c>
      <c r="T375" s="51" t="str">
        <f t="shared" si="37"/>
        <v/>
      </c>
      <c r="U375" s="42" t="str">
        <f t="shared" si="40"/>
        <v/>
      </c>
      <c r="V375" s="12"/>
      <c r="W375" s="12"/>
    </row>
    <row r="376" spans="5:23" ht="13.5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38"/>
        <v/>
      </c>
      <c r="K376" s="49" t="str" cm="1">
        <f t="array" ref="K376">IF(M617="","",
$N$477*(M617/LOOKUP($F376,_xlfn._xlws.FILTER($F$468:$F$477,G$468:G$477&lt;&gt;""),_xlfn._xlws.FILTER(G$468:G$477,G$468:G$477&lt;&gt;"")))*(N617/LOOKUP($F376,_xlfn._xlws.FILTER($F$468:$F$477,H$468:H$477&lt;&gt;""),_xlfn._xlws.FILTER(H$468:H$477,H$468:H$477&lt;&gt;""))))</f>
        <v/>
      </c>
      <c r="L376" s="50" t="str">
        <f t="shared" si="39"/>
        <v/>
      </c>
      <c r="M376" s="42" t="str">
        <f t="shared" si="32"/>
        <v/>
      </c>
      <c r="N376" s="12"/>
      <c r="O376" s="23">
        <v>49369</v>
      </c>
      <c r="P376" s="51" t="str">
        <f t="shared" si="33"/>
        <v/>
      </c>
      <c r="Q376" s="51" t="str">
        <f t="shared" si="34"/>
        <v/>
      </c>
      <c r="R376" s="51" t="str">
        <f t="shared" si="35"/>
        <v/>
      </c>
      <c r="S376" s="51" t="str">
        <f t="shared" si="36"/>
        <v/>
      </c>
      <c r="T376" s="51" t="str">
        <f t="shared" si="37"/>
        <v/>
      </c>
      <c r="U376" s="42" t="str">
        <f t="shared" si="40"/>
        <v/>
      </c>
      <c r="V376" s="12"/>
      <c r="W376" s="12"/>
    </row>
    <row r="377" spans="5:23" ht="13.5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38"/>
        <v/>
      </c>
      <c r="K377" s="49" t="str" cm="1">
        <f t="array" ref="K377">IF(M618="","",
$N$477*(M618/LOOKUP($F377,_xlfn._xlws.FILTER($F$468:$F$477,G$468:G$477&lt;&gt;""),_xlfn._xlws.FILTER(G$468:G$477,G$468:G$477&lt;&gt;"")))*(N618/LOOKUP($F377,_xlfn._xlws.FILTER($F$468:$F$477,H$468:H$477&lt;&gt;""),_xlfn._xlws.FILTER(H$468:H$477,H$468:H$477&lt;&gt;""))))</f>
        <v/>
      </c>
      <c r="L377" s="50" t="str">
        <f t="shared" si="39"/>
        <v/>
      </c>
      <c r="M377" s="42" t="str">
        <f t="shared" si="32"/>
        <v/>
      </c>
      <c r="N377" s="12"/>
      <c r="O377" s="23">
        <v>49400</v>
      </c>
      <c r="P377" s="51" t="str">
        <f t="shared" si="33"/>
        <v/>
      </c>
      <c r="Q377" s="51" t="str">
        <f t="shared" si="34"/>
        <v/>
      </c>
      <c r="R377" s="51" t="str">
        <f t="shared" si="35"/>
        <v/>
      </c>
      <c r="S377" s="51" t="str">
        <f t="shared" si="36"/>
        <v/>
      </c>
      <c r="T377" s="51" t="str">
        <f t="shared" si="37"/>
        <v/>
      </c>
      <c r="U377" s="42" t="str">
        <f t="shared" si="40"/>
        <v/>
      </c>
      <c r="V377" s="12"/>
      <c r="W377" s="12"/>
    </row>
    <row r="378" spans="5:23" ht="13.5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38"/>
        <v/>
      </c>
      <c r="K378" s="49" t="str" cm="1">
        <f t="array" ref="K378">IF(M619="","",
$N$477*(M619/LOOKUP($F378,_xlfn._xlws.FILTER($F$468:$F$477,G$468:G$477&lt;&gt;""),_xlfn._xlws.FILTER(G$468:G$477,G$468:G$477&lt;&gt;"")))*(N619/LOOKUP($F378,_xlfn._xlws.FILTER($F$468:$F$477,H$468:H$477&lt;&gt;""),_xlfn._xlws.FILTER(H$468:H$477,H$468:H$477&lt;&gt;""))))</f>
        <v/>
      </c>
      <c r="L378" s="50" t="str">
        <f t="shared" si="39"/>
        <v/>
      </c>
      <c r="M378" s="42" t="str">
        <f t="shared" si="32"/>
        <v/>
      </c>
      <c r="N378" s="12"/>
      <c r="O378" s="23">
        <v>49430</v>
      </c>
      <c r="P378" s="51" t="str">
        <f t="shared" si="33"/>
        <v/>
      </c>
      <c r="Q378" s="51" t="str">
        <f t="shared" si="34"/>
        <v/>
      </c>
      <c r="R378" s="51" t="str">
        <f t="shared" si="35"/>
        <v/>
      </c>
      <c r="S378" s="51" t="str">
        <f t="shared" si="36"/>
        <v/>
      </c>
      <c r="T378" s="51" t="str">
        <f t="shared" si="37"/>
        <v/>
      </c>
      <c r="U378" s="42" t="str">
        <f t="shared" si="40"/>
        <v/>
      </c>
      <c r="V378" s="12"/>
      <c r="W378" s="12"/>
    </row>
    <row r="379" spans="5:23" ht="13.5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38"/>
        <v/>
      </c>
      <c r="K379" s="49" t="str" cm="1">
        <f t="array" ref="K379">IF(M620="","",
$N$477*(M620/LOOKUP($F379,_xlfn._xlws.FILTER($F$468:$F$477,G$468:G$477&lt;&gt;""),_xlfn._xlws.FILTER(G$468:G$477,G$468:G$477&lt;&gt;"")))*(N620/LOOKUP($F379,_xlfn._xlws.FILTER($F$468:$F$477,H$468:H$477&lt;&gt;""),_xlfn._xlws.FILTER(H$468:H$477,H$468:H$477&lt;&gt;""))))</f>
        <v/>
      </c>
      <c r="L379" s="50" t="str">
        <f t="shared" si="39"/>
        <v/>
      </c>
      <c r="M379" s="42" t="str">
        <f t="shared" si="32"/>
        <v/>
      </c>
      <c r="N379" s="12"/>
      <c r="O379" s="23">
        <v>49461</v>
      </c>
      <c r="P379" s="51" t="str">
        <f t="shared" si="33"/>
        <v/>
      </c>
      <c r="Q379" s="51" t="str">
        <f t="shared" si="34"/>
        <v/>
      </c>
      <c r="R379" s="51" t="str">
        <f t="shared" si="35"/>
        <v/>
      </c>
      <c r="S379" s="51" t="str">
        <f t="shared" si="36"/>
        <v/>
      </c>
      <c r="T379" s="51" t="str">
        <f t="shared" si="37"/>
        <v/>
      </c>
      <c r="U379" s="42" t="str">
        <f t="shared" si="40"/>
        <v/>
      </c>
      <c r="V379" s="12"/>
      <c r="W379" s="12"/>
    </row>
    <row r="380" spans="5:23" ht="13.5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38"/>
        <v/>
      </c>
      <c r="K380" s="49" t="str" cm="1">
        <f t="array" ref="K380">IF(M621="","",
$N$477*(M621/LOOKUP($F380,_xlfn._xlws.FILTER($F$468:$F$477,G$468:G$477&lt;&gt;""),_xlfn._xlws.FILTER(G$468:G$477,G$468:G$477&lt;&gt;"")))*(N621/LOOKUP($F380,_xlfn._xlws.FILTER($F$468:$F$477,H$468:H$477&lt;&gt;""),_xlfn._xlws.FILTER(H$468:H$477,H$468:H$477&lt;&gt;""))))</f>
        <v/>
      </c>
      <c r="L380" s="50" t="str">
        <f t="shared" si="39"/>
        <v/>
      </c>
      <c r="M380" s="42" t="str">
        <f t="shared" si="32"/>
        <v/>
      </c>
      <c r="N380" s="12"/>
      <c r="O380" s="23">
        <v>49491</v>
      </c>
      <c r="P380" s="51" t="str">
        <f t="shared" si="33"/>
        <v/>
      </c>
      <c r="Q380" s="51" t="str">
        <f t="shared" si="34"/>
        <v/>
      </c>
      <c r="R380" s="51" t="str">
        <f t="shared" si="35"/>
        <v/>
      </c>
      <c r="S380" s="51" t="str">
        <f t="shared" si="36"/>
        <v/>
      </c>
      <c r="T380" s="51" t="str">
        <f t="shared" si="37"/>
        <v/>
      </c>
      <c r="U380" s="42" t="str">
        <f t="shared" si="40"/>
        <v/>
      </c>
      <c r="V380" s="12"/>
      <c r="W380" s="12"/>
    </row>
    <row r="381" spans="5:23" ht="13.5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38"/>
        <v/>
      </c>
      <c r="K381" s="49" t="str" cm="1">
        <f t="array" ref="K381">IF(M622="","",
$N$477*(M622/LOOKUP($F381,_xlfn._xlws.FILTER($F$468:$F$477,G$468:G$477&lt;&gt;""),_xlfn._xlws.FILTER(G$468:G$477,G$468:G$477&lt;&gt;"")))*(N622/LOOKUP($F381,_xlfn._xlws.FILTER($F$468:$F$477,H$468:H$477&lt;&gt;""),_xlfn._xlws.FILTER(H$468:H$477,H$468:H$477&lt;&gt;""))))</f>
        <v/>
      </c>
      <c r="L381" s="50" t="str">
        <f t="shared" si="39"/>
        <v/>
      </c>
      <c r="M381" s="42" t="str">
        <f t="shared" si="32"/>
        <v/>
      </c>
      <c r="N381" s="12"/>
      <c r="O381" s="23">
        <v>49522</v>
      </c>
      <c r="P381" s="51" t="str">
        <f t="shared" si="33"/>
        <v/>
      </c>
      <c r="Q381" s="51" t="str">
        <f t="shared" si="34"/>
        <v/>
      </c>
      <c r="R381" s="51" t="str">
        <f t="shared" si="35"/>
        <v/>
      </c>
      <c r="S381" s="51" t="str">
        <f t="shared" si="36"/>
        <v/>
      </c>
      <c r="T381" s="51" t="str">
        <f t="shared" si="37"/>
        <v/>
      </c>
      <c r="U381" s="42" t="str">
        <f t="shared" si="40"/>
        <v/>
      </c>
      <c r="V381" s="12"/>
      <c r="W381" s="12"/>
    </row>
    <row r="382" spans="5:23" ht="13.5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38"/>
        <v/>
      </c>
      <c r="K382" s="49" t="str" cm="1">
        <f t="array" ref="K382">IF(M623="","",
$N$477*(M623/LOOKUP($F382,_xlfn._xlws.FILTER($F$468:$F$477,G$468:G$477&lt;&gt;""),_xlfn._xlws.FILTER(G$468:G$477,G$468:G$477&lt;&gt;"")))*(N623/LOOKUP($F382,_xlfn._xlws.FILTER($F$468:$F$477,H$468:H$477&lt;&gt;""),_xlfn._xlws.FILTER(H$468:H$477,H$468:H$477&lt;&gt;""))))</f>
        <v/>
      </c>
      <c r="L382" s="50" t="str">
        <f t="shared" si="39"/>
        <v/>
      </c>
      <c r="M382" s="42" t="str">
        <f t="shared" si="32"/>
        <v/>
      </c>
      <c r="N382" s="12"/>
      <c r="O382" s="23">
        <v>49553</v>
      </c>
      <c r="P382" s="51" t="str">
        <f t="shared" si="33"/>
        <v/>
      </c>
      <c r="Q382" s="51" t="str">
        <f t="shared" si="34"/>
        <v/>
      </c>
      <c r="R382" s="51" t="str">
        <f t="shared" si="35"/>
        <v/>
      </c>
      <c r="S382" s="51" t="str">
        <f t="shared" si="36"/>
        <v/>
      </c>
      <c r="T382" s="51" t="str">
        <f t="shared" si="37"/>
        <v/>
      </c>
      <c r="U382" s="42" t="str">
        <f t="shared" si="40"/>
        <v/>
      </c>
      <c r="V382" s="12"/>
      <c r="W382" s="12"/>
    </row>
    <row r="383" spans="5:23" ht="13.5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38"/>
        <v/>
      </c>
      <c r="K383" s="49" t="str" cm="1">
        <f t="array" ref="K383">IF(M624="","",
$N$477*(M624/LOOKUP($F383,_xlfn._xlws.FILTER($F$468:$F$477,G$468:G$477&lt;&gt;""),_xlfn._xlws.FILTER(G$468:G$477,G$468:G$477&lt;&gt;"")))*(N624/LOOKUP($F383,_xlfn._xlws.FILTER($F$468:$F$477,H$468:H$477&lt;&gt;""),_xlfn._xlws.FILTER(H$468:H$477,H$468:H$477&lt;&gt;""))))</f>
        <v/>
      </c>
      <c r="L383" s="50" t="str">
        <f t="shared" si="39"/>
        <v/>
      </c>
      <c r="M383" s="42" t="str">
        <f t="shared" si="32"/>
        <v/>
      </c>
      <c r="N383" s="12"/>
      <c r="O383" s="23">
        <v>49583</v>
      </c>
      <c r="P383" s="51" t="str">
        <f t="shared" si="33"/>
        <v/>
      </c>
      <c r="Q383" s="51" t="str">
        <f t="shared" si="34"/>
        <v/>
      </c>
      <c r="R383" s="51" t="str">
        <f t="shared" si="35"/>
        <v/>
      </c>
      <c r="S383" s="51" t="str">
        <f t="shared" si="36"/>
        <v/>
      </c>
      <c r="T383" s="51" t="str">
        <f t="shared" si="37"/>
        <v/>
      </c>
      <c r="U383" s="42" t="str">
        <f t="shared" si="40"/>
        <v/>
      </c>
      <c r="V383" s="12"/>
      <c r="W383" s="12"/>
    </row>
    <row r="384" spans="5:23" ht="13.5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38"/>
        <v/>
      </c>
      <c r="K384" s="49" t="str" cm="1">
        <f t="array" ref="K384">IF(M625="","",
$N$477*(M625/LOOKUP($F384,_xlfn._xlws.FILTER($F$468:$F$477,G$468:G$477&lt;&gt;""),_xlfn._xlws.FILTER(G$468:G$477,G$468:G$477&lt;&gt;"")))*(N625/LOOKUP($F384,_xlfn._xlws.FILTER($F$468:$F$477,H$468:H$477&lt;&gt;""),_xlfn._xlws.FILTER(H$468:H$477,H$468:H$477&lt;&gt;""))))</f>
        <v/>
      </c>
      <c r="L384" s="50" t="str">
        <f t="shared" si="39"/>
        <v/>
      </c>
      <c r="M384" s="42" t="str">
        <f t="shared" si="32"/>
        <v/>
      </c>
      <c r="N384" s="12"/>
      <c r="O384" s="23">
        <v>49614</v>
      </c>
      <c r="P384" s="51" t="str">
        <f t="shared" si="33"/>
        <v/>
      </c>
      <c r="Q384" s="51" t="str">
        <f t="shared" si="34"/>
        <v/>
      </c>
      <c r="R384" s="51" t="str">
        <f t="shared" si="35"/>
        <v/>
      </c>
      <c r="S384" s="51" t="str">
        <f t="shared" si="36"/>
        <v/>
      </c>
      <c r="T384" s="51" t="str">
        <f t="shared" si="37"/>
        <v/>
      </c>
      <c r="U384" s="42" t="str">
        <f t="shared" si="40"/>
        <v/>
      </c>
      <c r="V384" s="12"/>
      <c r="W384" s="12"/>
    </row>
    <row r="385" spans="5:23" ht="13.5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38"/>
        <v/>
      </c>
      <c r="K385" s="49" t="str" cm="1">
        <f t="array" ref="K385">IF(M626="","",
$N$477*(M626/LOOKUP($F385,_xlfn._xlws.FILTER($F$468:$F$477,G$468:G$477&lt;&gt;""),_xlfn._xlws.FILTER(G$468:G$477,G$468:G$477&lt;&gt;"")))*(N626/LOOKUP($F385,_xlfn._xlws.FILTER($F$468:$F$477,H$468:H$477&lt;&gt;""),_xlfn._xlws.FILTER(H$468:H$477,H$468:H$477&lt;&gt;""))))</f>
        <v/>
      </c>
      <c r="L385" s="50" t="str">
        <f t="shared" si="39"/>
        <v/>
      </c>
      <c r="M385" s="42" t="str">
        <f t="shared" si="32"/>
        <v/>
      </c>
      <c r="N385" s="12"/>
      <c r="O385" s="23">
        <v>49644</v>
      </c>
      <c r="P385" s="51" t="str">
        <f t="shared" si="33"/>
        <v/>
      </c>
      <c r="Q385" s="51" t="str">
        <f t="shared" si="34"/>
        <v/>
      </c>
      <c r="R385" s="51" t="str">
        <f t="shared" si="35"/>
        <v/>
      </c>
      <c r="S385" s="51" t="str">
        <f t="shared" si="36"/>
        <v/>
      </c>
      <c r="T385" s="51" t="str">
        <f t="shared" si="37"/>
        <v/>
      </c>
      <c r="U385" s="42" t="str">
        <f t="shared" si="40"/>
        <v/>
      </c>
      <c r="V385" s="12"/>
      <c r="W385" s="12"/>
    </row>
    <row r="386" spans="5:23" ht="13.5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38"/>
        <v/>
      </c>
      <c r="K386" s="49" t="str" cm="1">
        <f t="array" ref="K386">IF(M627="","",
$N$477*(M627/LOOKUP($F386,_xlfn._xlws.FILTER($F$468:$F$477,G$468:G$477&lt;&gt;""),_xlfn._xlws.FILTER(G$468:G$477,G$468:G$477&lt;&gt;"")))*(N627/LOOKUP($F386,_xlfn._xlws.FILTER($F$468:$F$477,H$468:H$477&lt;&gt;""),_xlfn._xlws.FILTER(H$468:H$477,H$468:H$477&lt;&gt;""))))</f>
        <v/>
      </c>
      <c r="L386" s="50" t="str">
        <f t="shared" si="39"/>
        <v/>
      </c>
      <c r="M386" s="42" t="str">
        <f t="shared" si="32"/>
        <v/>
      </c>
      <c r="N386" s="12"/>
      <c r="O386" s="23">
        <v>49675</v>
      </c>
      <c r="P386" s="51" t="str">
        <f t="shared" si="33"/>
        <v/>
      </c>
      <c r="Q386" s="51" t="str">
        <f t="shared" si="34"/>
        <v/>
      </c>
      <c r="R386" s="51" t="str">
        <f t="shared" si="35"/>
        <v/>
      </c>
      <c r="S386" s="51" t="str">
        <f t="shared" si="36"/>
        <v/>
      </c>
      <c r="T386" s="51" t="str">
        <f t="shared" si="37"/>
        <v/>
      </c>
      <c r="U386" s="42" t="str">
        <f t="shared" si="40"/>
        <v/>
      </c>
      <c r="V386" s="12"/>
      <c r="W386" s="12"/>
    </row>
    <row r="387" spans="5:23" ht="13.5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38"/>
        <v/>
      </c>
      <c r="K387" s="49" t="str" cm="1">
        <f t="array" ref="K387">IF(M628="","",
$N$477*(M628/LOOKUP($F387,_xlfn._xlws.FILTER($F$468:$F$477,G$468:G$477&lt;&gt;""),_xlfn._xlws.FILTER(G$468:G$477,G$468:G$477&lt;&gt;"")))*(N628/LOOKUP($F387,_xlfn._xlws.FILTER($F$468:$F$477,H$468:H$477&lt;&gt;""),_xlfn._xlws.FILTER(H$468:H$477,H$468:H$477&lt;&gt;""))))</f>
        <v/>
      </c>
      <c r="L387" s="50" t="str">
        <f t="shared" si="39"/>
        <v/>
      </c>
      <c r="M387" s="42" t="str">
        <f t="shared" si="32"/>
        <v/>
      </c>
      <c r="N387" s="12"/>
      <c r="O387" s="23">
        <v>49706</v>
      </c>
      <c r="P387" s="51" t="str">
        <f t="shared" si="33"/>
        <v/>
      </c>
      <c r="Q387" s="51" t="str">
        <f t="shared" si="34"/>
        <v/>
      </c>
      <c r="R387" s="51" t="str">
        <f t="shared" si="35"/>
        <v/>
      </c>
      <c r="S387" s="51" t="str">
        <f t="shared" si="36"/>
        <v/>
      </c>
      <c r="T387" s="51" t="str">
        <f t="shared" si="37"/>
        <v/>
      </c>
      <c r="U387" s="42" t="str">
        <f t="shared" si="40"/>
        <v/>
      </c>
      <c r="V387" s="12"/>
      <c r="W387" s="12"/>
    </row>
    <row r="388" spans="5:23" ht="13.5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38"/>
        <v/>
      </c>
      <c r="K388" s="49" t="str" cm="1">
        <f t="array" ref="K388">IF(M629="","",
$N$477*(M629/LOOKUP($F388,_xlfn._xlws.FILTER($F$468:$F$477,G$468:G$477&lt;&gt;""),_xlfn._xlws.FILTER(G$468:G$477,G$468:G$477&lt;&gt;"")))*(N629/LOOKUP($F388,_xlfn._xlws.FILTER($F$468:$F$477,H$468:H$477&lt;&gt;""),_xlfn._xlws.FILTER(H$468:H$477,H$468:H$477&lt;&gt;""))))</f>
        <v/>
      </c>
      <c r="L388" s="50" t="str">
        <f t="shared" si="39"/>
        <v/>
      </c>
      <c r="M388" s="42" t="str">
        <f t="shared" si="32"/>
        <v/>
      </c>
      <c r="N388" s="12"/>
      <c r="O388" s="23">
        <v>49735</v>
      </c>
      <c r="P388" s="51" t="str">
        <f t="shared" si="33"/>
        <v/>
      </c>
      <c r="Q388" s="51" t="str">
        <f t="shared" si="34"/>
        <v/>
      </c>
      <c r="R388" s="51" t="str">
        <f t="shared" si="35"/>
        <v/>
      </c>
      <c r="S388" s="51" t="str">
        <f t="shared" si="36"/>
        <v/>
      </c>
      <c r="T388" s="51" t="str">
        <f t="shared" si="37"/>
        <v/>
      </c>
      <c r="U388" s="42" t="str">
        <f t="shared" si="40"/>
        <v/>
      </c>
      <c r="V388" s="12"/>
      <c r="W388" s="12"/>
    </row>
    <row r="389" spans="5:23" ht="13.5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38"/>
        <v/>
      </c>
      <c r="K389" s="49" t="str" cm="1">
        <f t="array" ref="K389">IF(M630="","",
$N$477*(M630/LOOKUP($F389,_xlfn._xlws.FILTER($F$468:$F$477,G$468:G$477&lt;&gt;""),_xlfn._xlws.FILTER(G$468:G$477,G$468:G$477&lt;&gt;"")))*(N630/LOOKUP($F389,_xlfn._xlws.FILTER($F$468:$F$477,H$468:H$477&lt;&gt;""),_xlfn._xlws.FILTER(H$468:H$477,H$468:H$477&lt;&gt;""))))</f>
        <v/>
      </c>
      <c r="L389" s="50" t="str">
        <f t="shared" si="39"/>
        <v/>
      </c>
      <c r="M389" s="42" t="str">
        <f t="shared" si="32"/>
        <v/>
      </c>
      <c r="N389" s="12"/>
      <c r="O389" s="23">
        <v>49766</v>
      </c>
      <c r="P389" s="51" t="str">
        <f t="shared" si="33"/>
        <v/>
      </c>
      <c r="Q389" s="51" t="str">
        <f t="shared" si="34"/>
        <v/>
      </c>
      <c r="R389" s="51" t="str">
        <f t="shared" si="35"/>
        <v/>
      </c>
      <c r="S389" s="51" t="str">
        <f t="shared" si="36"/>
        <v/>
      </c>
      <c r="T389" s="51" t="str">
        <f t="shared" si="37"/>
        <v/>
      </c>
      <c r="U389" s="42" t="str">
        <f t="shared" si="40"/>
        <v/>
      </c>
      <c r="V389" s="12"/>
      <c r="W389" s="12"/>
    </row>
    <row r="390" spans="5:23" ht="13.5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38"/>
        <v/>
      </c>
      <c r="K390" s="49" t="str" cm="1">
        <f t="array" ref="K390">IF(M631="","",
$N$477*(M631/LOOKUP($F390,_xlfn._xlws.FILTER($F$468:$F$477,G$468:G$477&lt;&gt;""),_xlfn._xlws.FILTER(G$468:G$477,G$468:G$477&lt;&gt;"")))*(N631/LOOKUP($F390,_xlfn._xlws.FILTER($F$468:$F$477,H$468:H$477&lt;&gt;""),_xlfn._xlws.FILTER(H$468:H$477,H$468:H$477&lt;&gt;""))))</f>
        <v/>
      </c>
      <c r="L390" s="50" t="str">
        <f t="shared" si="39"/>
        <v/>
      </c>
      <c r="M390" s="42" t="str">
        <f t="shared" si="32"/>
        <v/>
      </c>
      <c r="N390" s="12"/>
      <c r="O390" s="23">
        <v>49796</v>
      </c>
      <c r="P390" s="51" t="str">
        <f t="shared" si="33"/>
        <v/>
      </c>
      <c r="Q390" s="51" t="str">
        <f t="shared" si="34"/>
        <v/>
      </c>
      <c r="R390" s="51" t="str">
        <f t="shared" si="35"/>
        <v/>
      </c>
      <c r="S390" s="51" t="str">
        <f t="shared" si="36"/>
        <v/>
      </c>
      <c r="T390" s="51" t="str">
        <f t="shared" si="37"/>
        <v/>
      </c>
      <c r="U390" s="42" t="str">
        <f t="shared" si="40"/>
        <v/>
      </c>
      <c r="V390" s="12"/>
      <c r="W390" s="12"/>
    </row>
    <row r="391" spans="5:23" ht="13.5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38"/>
        <v/>
      </c>
      <c r="K391" s="49" t="str" cm="1">
        <f t="array" ref="K391">IF(M632="","",
$N$477*(M632/LOOKUP($F391,_xlfn._xlws.FILTER($F$468:$F$477,G$468:G$477&lt;&gt;""),_xlfn._xlws.FILTER(G$468:G$477,G$468:G$477&lt;&gt;"")))*(N632/LOOKUP($F391,_xlfn._xlws.FILTER($F$468:$F$477,H$468:H$477&lt;&gt;""),_xlfn._xlws.FILTER(H$468:H$477,H$468:H$477&lt;&gt;""))))</f>
        <v/>
      </c>
      <c r="L391" s="50" t="str">
        <f t="shared" si="39"/>
        <v/>
      </c>
      <c r="M391" s="42" t="str">
        <f t="shared" si="32"/>
        <v/>
      </c>
      <c r="N391" s="12"/>
      <c r="O391" s="23">
        <v>49827</v>
      </c>
      <c r="P391" s="51" t="str">
        <f t="shared" si="33"/>
        <v/>
      </c>
      <c r="Q391" s="51" t="str">
        <f t="shared" si="34"/>
        <v/>
      </c>
      <c r="R391" s="51" t="str">
        <f t="shared" si="35"/>
        <v/>
      </c>
      <c r="S391" s="51" t="str">
        <f t="shared" si="36"/>
        <v/>
      </c>
      <c r="T391" s="51" t="str">
        <f t="shared" si="37"/>
        <v/>
      </c>
      <c r="U391" s="42" t="str">
        <f t="shared" si="40"/>
        <v/>
      </c>
      <c r="V391" s="12"/>
      <c r="W391" s="12"/>
    </row>
    <row r="392" spans="5:23" ht="13.5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38"/>
        <v/>
      </c>
      <c r="K392" s="49" t="str" cm="1">
        <f t="array" ref="K392">IF(M633="","",
$N$477*(M633/LOOKUP($F392,_xlfn._xlws.FILTER($F$468:$F$477,G$468:G$477&lt;&gt;""),_xlfn._xlws.FILTER(G$468:G$477,G$468:G$477&lt;&gt;"")))*(N633/LOOKUP($F392,_xlfn._xlws.FILTER($F$468:$F$477,H$468:H$477&lt;&gt;""),_xlfn._xlws.FILTER(H$468:H$477,H$468:H$477&lt;&gt;""))))</f>
        <v/>
      </c>
      <c r="L392" s="50" t="str">
        <f t="shared" si="39"/>
        <v/>
      </c>
      <c r="M392" s="42" t="str">
        <f t="shared" si="32"/>
        <v/>
      </c>
      <c r="N392" s="12"/>
      <c r="O392" s="23">
        <v>49857</v>
      </c>
      <c r="P392" s="51" t="str">
        <f t="shared" si="33"/>
        <v/>
      </c>
      <c r="Q392" s="51" t="str">
        <f t="shared" si="34"/>
        <v/>
      </c>
      <c r="R392" s="51" t="str">
        <f t="shared" si="35"/>
        <v/>
      </c>
      <c r="S392" s="51" t="str">
        <f t="shared" si="36"/>
        <v/>
      </c>
      <c r="T392" s="51" t="str">
        <f t="shared" si="37"/>
        <v/>
      </c>
      <c r="U392" s="42" t="str">
        <f t="shared" si="40"/>
        <v/>
      </c>
      <c r="V392" s="12"/>
      <c r="W392" s="12"/>
    </row>
    <row r="393" spans="5:23" ht="13.5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38"/>
        <v/>
      </c>
      <c r="K393" s="49" t="str" cm="1">
        <f t="array" ref="K393">IF(M634="","",
$N$477*(M634/LOOKUP($F393,_xlfn._xlws.FILTER($F$468:$F$477,G$468:G$477&lt;&gt;""),_xlfn._xlws.FILTER(G$468:G$477,G$468:G$477&lt;&gt;"")))*(N634/LOOKUP($F393,_xlfn._xlws.FILTER($F$468:$F$477,H$468:H$477&lt;&gt;""),_xlfn._xlws.FILTER(H$468:H$477,H$468:H$477&lt;&gt;""))))</f>
        <v/>
      </c>
      <c r="L393" s="50" t="str">
        <f t="shared" si="39"/>
        <v/>
      </c>
      <c r="M393" s="42" t="str">
        <f t="shared" si="32"/>
        <v/>
      </c>
      <c r="N393" s="12"/>
      <c r="O393" s="23">
        <v>49888</v>
      </c>
      <c r="P393" s="51" t="str">
        <f t="shared" si="33"/>
        <v/>
      </c>
      <c r="Q393" s="51" t="str">
        <f t="shared" si="34"/>
        <v/>
      </c>
      <c r="R393" s="51" t="str">
        <f t="shared" si="35"/>
        <v/>
      </c>
      <c r="S393" s="51" t="str">
        <f t="shared" si="36"/>
        <v/>
      </c>
      <c r="T393" s="51" t="str">
        <f t="shared" si="37"/>
        <v/>
      </c>
      <c r="U393" s="42" t="str">
        <f t="shared" si="40"/>
        <v/>
      </c>
      <c r="V393" s="12"/>
      <c r="W393" s="12"/>
    </row>
    <row r="394" spans="5:23" ht="13.5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38"/>
        <v/>
      </c>
      <c r="K394" s="49" t="str" cm="1">
        <f t="array" ref="K394">IF(M635="","",
$N$477*(M635/LOOKUP($F394,_xlfn._xlws.FILTER($F$468:$F$477,G$468:G$477&lt;&gt;""),_xlfn._xlws.FILTER(G$468:G$477,G$468:G$477&lt;&gt;"")))*(N635/LOOKUP($F394,_xlfn._xlws.FILTER($F$468:$F$477,H$468:H$477&lt;&gt;""),_xlfn._xlws.FILTER(H$468:H$477,H$468:H$477&lt;&gt;""))))</f>
        <v/>
      </c>
      <c r="L394" s="50" t="str">
        <f t="shared" si="39"/>
        <v/>
      </c>
      <c r="M394" s="42" t="str">
        <f t="shared" si="32"/>
        <v/>
      </c>
      <c r="N394" s="12"/>
      <c r="O394" s="23">
        <v>49919</v>
      </c>
      <c r="P394" s="51" t="str">
        <f t="shared" si="33"/>
        <v/>
      </c>
      <c r="Q394" s="51" t="str">
        <f t="shared" si="34"/>
        <v/>
      </c>
      <c r="R394" s="51" t="str">
        <f t="shared" si="35"/>
        <v/>
      </c>
      <c r="S394" s="51" t="str">
        <f t="shared" si="36"/>
        <v/>
      </c>
      <c r="T394" s="51" t="str">
        <f t="shared" si="37"/>
        <v/>
      </c>
      <c r="U394" s="42" t="str">
        <f t="shared" si="40"/>
        <v/>
      </c>
      <c r="V394" s="12"/>
      <c r="W394" s="12"/>
    </row>
    <row r="395" spans="5:23" ht="13.5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38"/>
        <v/>
      </c>
      <c r="K395" s="49" t="str" cm="1">
        <f t="array" ref="K395">IF(M636="","",
$N$477*(M636/LOOKUP($F395,_xlfn._xlws.FILTER($F$468:$F$477,G$468:G$477&lt;&gt;""),_xlfn._xlws.FILTER(G$468:G$477,G$468:G$477&lt;&gt;"")))*(N636/LOOKUP($F395,_xlfn._xlws.FILTER($F$468:$F$477,H$468:H$477&lt;&gt;""),_xlfn._xlws.FILTER(H$468:H$477,H$468:H$477&lt;&gt;""))))</f>
        <v/>
      </c>
      <c r="L395" s="50" t="str">
        <f t="shared" si="39"/>
        <v/>
      </c>
      <c r="M395" s="42" t="str">
        <f t="shared" si="32"/>
        <v/>
      </c>
      <c r="N395" s="12"/>
      <c r="O395" s="23">
        <v>49949</v>
      </c>
      <c r="P395" s="51" t="str">
        <f t="shared" si="33"/>
        <v/>
      </c>
      <c r="Q395" s="51" t="str">
        <f t="shared" si="34"/>
        <v/>
      </c>
      <c r="R395" s="51" t="str">
        <f t="shared" si="35"/>
        <v/>
      </c>
      <c r="S395" s="51" t="str">
        <f t="shared" si="36"/>
        <v/>
      </c>
      <c r="T395" s="51" t="str">
        <f t="shared" si="37"/>
        <v/>
      </c>
      <c r="U395" s="42" t="str">
        <f t="shared" si="40"/>
        <v/>
      </c>
      <c r="V395" s="12"/>
      <c r="W395" s="12"/>
    </row>
    <row r="396" spans="5:23" ht="13.5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38"/>
        <v/>
      </c>
      <c r="K396" s="49" t="str" cm="1">
        <f t="array" ref="K396">IF(M637="","",
$N$477*(M637/LOOKUP($F396,_xlfn._xlws.FILTER($F$468:$F$477,G$468:G$477&lt;&gt;""),_xlfn._xlws.FILTER(G$468:G$477,G$468:G$477&lt;&gt;"")))*(N637/LOOKUP($F396,_xlfn._xlws.FILTER($F$468:$F$477,H$468:H$477&lt;&gt;""),_xlfn._xlws.FILTER(H$468:H$477,H$468:H$477&lt;&gt;""))))</f>
        <v/>
      </c>
      <c r="L396" s="50" t="str">
        <f t="shared" si="39"/>
        <v/>
      </c>
      <c r="M396" s="42" t="str">
        <f t="shared" si="32"/>
        <v/>
      </c>
      <c r="N396" s="12"/>
      <c r="O396" s="23">
        <v>49980</v>
      </c>
      <c r="P396" s="51" t="str">
        <f t="shared" si="33"/>
        <v/>
      </c>
      <c r="Q396" s="51" t="str">
        <f t="shared" si="34"/>
        <v/>
      </c>
      <c r="R396" s="51" t="str">
        <f t="shared" si="35"/>
        <v/>
      </c>
      <c r="S396" s="51" t="str">
        <f t="shared" si="36"/>
        <v/>
      </c>
      <c r="T396" s="51" t="str">
        <f t="shared" si="37"/>
        <v/>
      </c>
      <c r="U396" s="42" t="str">
        <f t="shared" si="40"/>
        <v/>
      </c>
      <c r="V396" s="12"/>
      <c r="W396" s="12"/>
    </row>
    <row r="397" spans="5:23" ht="13.5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38"/>
        <v/>
      </c>
      <c r="K397" s="49" t="str" cm="1">
        <f t="array" ref="K397">IF(M638="","",
$N$477*(M638/LOOKUP($F397,_xlfn._xlws.FILTER($F$468:$F$477,G$468:G$477&lt;&gt;""),_xlfn._xlws.FILTER(G$468:G$477,G$468:G$477&lt;&gt;"")))*(N638/LOOKUP($F397,_xlfn._xlws.FILTER($F$468:$F$477,H$468:H$477&lt;&gt;""),_xlfn._xlws.FILTER(H$468:H$477,H$468:H$477&lt;&gt;""))))</f>
        <v/>
      </c>
      <c r="L397" s="50" t="str">
        <f t="shared" si="39"/>
        <v/>
      </c>
      <c r="M397" s="42" t="str">
        <f t="shared" si="32"/>
        <v/>
      </c>
      <c r="N397" s="12"/>
      <c r="O397" s="23">
        <v>50010</v>
      </c>
      <c r="P397" s="51" t="str">
        <f t="shared" si="33"/>
        <v/>
      </c>
      <c r="Q397" s="51" t="str">
        <f t="shared" si="34"/>
        <v/>
      </c>
      <c r="R397" s="51" t="str">
        <f t="shared" si="35"/>
        <v/>
      </c>
      <c r="S397" s="51" t="str">
        <f t="shared" si="36"/>
        <v/>
      </c>
      <c r="T397" s="51" t="str">
        <f t="shared" si="37"/>
        <v/>
      </c>
      <c r="U397" s="42" t="str">
        <f t="shared" si="40"/>
        <v/>
      </c>
      <c r="V397" s="12"/>
      <c r="W397" s="12"/>
    </row>
    <row r="398" spans="5:23" ht="13.5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38"/>
        <v/>
      </c>
      <c r="K398" s="49" t="str" cm="1">
        <f t="array" ref="K398">IF(M639="","",
$N$477*(M639/LOOKUP($F398,_xlfn._xlws.FILTER($F$468:$F$477,G$468:G$477&lt;&gt;""),_xlfn._xlws.FILTER(G$468:G$477,G$468:G$477&lt;&gt;"")))*(N639/LOOKUP($F398,_xlfn._xlws.FILTER($F$468:$F$477,H$468:H$477&lt;&gt;""),_xlfn._xlws.FILTER(H$468:H$477,H$468:H$477&lt;&gt;""))))</f>
        <v/>
      </c>
      <c r="L398" s="50" t="str">
        <f t="shared" si="39"/>
        <v/>
      </c>
      <c r="M398" s="42" t="str">
        <f t="shared" si="32"/>
        <v/>
      </c>
      <c r="N398" s="12"/>
      <c r="O398" s="23">
        <v>50041</v>
      </c>
      <c r="P398" s="51" t="str">
        <f t="shared" si="33"/>
        <v/>
      </c>
      <c r="Q398" s="51" t="str">
        <f t="shared" si="34"/>
        <v/>
      </c>
      <c r="R398" s="51" t="str">
        <f t="shared" si="35"/>
        <v/>
      </c>
      <c r="S398" s="51" t="str">
        <f t="shared" si="36"/>
        <v/>
      </c>
      <c r="T398" s="51" t="str">
        <f t="shared" si="37"/>
        <v/>
      </c>
      <c r="U398" s="42" t="str">
        <f t="shared" si="40"/>
        <v/>
      </c>
      <c r="V398" s="12"/>
      <c r="W398" s="12"/>
    </row>
    <row r="399" spans="5:23" ht="13.5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38"/>
        <v/>
      </c>
      <c r="K399" s="49" t="str" cm="1">
        <f t="array" ref="K399">IF(M640="","",
$N$477*(M640/LOOKUP($F399,_xlfn._xlws.FILTER($F$468:$F$477,G$468:G$477&lt;&gt;""),_xlfn._xlws.FILTER(G$468:G$477,G$468:G$477&lt;&gt;"")))*(N640/LOOKUP($F399,_xlfn._xlws.FILTER($F$468:$F$477,H$468:H$477&lt;&gt;""),_xlfn._xlws.FILTER(H$468:H$477,H$468:H$477&lt;&gt;""))))</f>
        <v/>
      </c>
      <c r="L399" s="50" t="str">
        <f t="shared" si="39"/>
        <v/>
      </c>
      <c r="M399" s="42" t="str">
        <f t="shared" si="32"/>
        <v/>
      </c>
      <c r="N399" s="12"/>
      <c r="O399" s="23">
        <v>50072</v>
      </c>
      <c r="P399" s="51" t="str">
        <f t="shared" si="33"/>
        <v/>
      </c>
      <c r="Q399" s="51" t="str">
        <f t="shared" si="34"/>
        <v/>
      </c>
      <c r="R399" s="51" t="str">
        <f t="shared" si="35"/>
        <v/>
      </c>
      <c r="S399" s="51" t="str">
        <f t="shared" si="36"/>
        <v/>
      </c>
      <c r="T399" s="51" t="str">
        <f t="shared" si="37"/>
        <v/>
      </c>
      <c r="U399" s="42" t="str">
        <f t="shared" si="40"/>
        <v/>
      </c>
      <c r="V399" s="12"/>
      <c r="W399" s="12"/>
    </row>
    <row r="400" spans="5:23" ht="13.5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38"/>
        <v/>
      </c>
      <c r="K400" s="49" t="str" cm="1">
        <f t="array" ref="K400">IF(M641="","",
$N$477*(M641/LOOKUP($F400,_xlfn._xlws.FILTER($F$468:$F$477,G$468:G$477&lt;&gt;""),_xlfn._xlws.FILTER(G$468:G$477,G$468:G$477&lt;&gt;"")))*(N641/LOOKUP($F400,_xlfn._xlws.FILTER($F$468:$F$477,H$468:H$477&lt;&gt;""),_xlfn._xlws.FILTER(H$468:H$477,H$468:H$477&lt;&gt;""))))</f>
        <v/>
      </c>
      <c r="L400" s="50" t="str">
        <f t="shared" si="39"/>
        <v/>
      </c>
      <c r="M400" s="42" t="str">
        <f t="shared" si="32"/>
        <v/>
      </c>
      <c r="N400" s="12"/>
      <c r="O400" s="23">
        <v>50100</v>
      </c>
      <c r="P400" s="51" t="str">
        <f t="shared" ref="P400:P431" si="41">IFERROR((G400*Q$480)/$L400*(123.742195329397/Q$481),"")</f>
        <v/>
      </c>
      <c r="Q400" s="51" t="str">
        <f t="shared" ref="Q400:Q431" si="42">IFERROR((H400*R$480)/$L400*(123.742195329397/R$481),"")</f>
        <v/>
      </c>
      <c r="R400" s="51" t="str">
        <f t="shared" ref="R400:R431" si="43">IFERROR((I400*S$480)/$L400*(123.742195329397/S$481),"")</f>
        <v/>
      </c>
      <c r="S400" s="51" t="str">
        <f t="shared" ref="S400:S431" si="44">IFERROR((J400*T$480)/$L400*(123.742195329397/T$481),"")</f>
        <v/>
      </c>
      <c r="T400" s="51" t="str">
        <f t="shared" ref="T400:T431" si="45">IFERROR((K400*U$480)/$L400*(123.742195329397/U$481),"")</f>
        <v/>
      </c>
      <c r="U400" s="42" t="str">
        <f t="shared" si="40"/>
        <v/>
      </c>
      <c r="V400" s="12"/>
      <c r="W400" s="12"/>
    </row>
    <row r="401" spans="5:23" ht="13.5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38"/>
        <v/>
      </c>
      <c r="K401" s="49" t="str" cm="1">
        <f t="array" ref="K401">IF(M642="","",
$N$477*(M642/LOOKUP($F401,_xlfn._xlws.FILTER($F$468:$F$477,G$468:G$477&lt;&gt;""),_xlfn._xlws.FILTER(G$468:G$477,G$468:G$477&lt;&gt;"")))*(N642/LOOKUP($F401,_xlfn._xlws.FILTER($F$468:$F$477,H$468:H$477&lt;&gt;""),_xlfn._xlws.FILTER(H$468:H$477,H$468:H$477&lt;&gt;""))))</f>
        <v/>
      </c>
      <c r="L401" s="50" t="str">
        <f t="shared" si="39"/>
        <v/>
      </c>
      <c r="M401" s="42" t="str">
        <f t="shared" si="32"/>
        <v/>
      </c>
      <c r="N401" s="12"/>
      <c r="O401" s="23">
        <v>50131</v>
      </c>
      <c r="P401" s="51" t="str">
        <f t="shared" si="41"/>
        <v/>
      </c>
      <c r="Q401" s="51" t="str">
        <f t="shared" si="42"/>
        <v/>
      </c>
      <c r="R401" s="51" t="str">
        <f t="shared" si="43"/>
        <v/>
      </c>
      <c r="S401" s="51" t="str">
        <f t="shared" si="44"/>
        <v/>
      </c>
      <c r="T401" s="51" t="str">
        <f t="shared" si="45"/>
        <v/>
      </c>
      <c r="U401" s="42" t="str">
        <f t="shared" si="40"/>
        <v/>
      </c>
      <c r="V401" s="12"/>
      <c r="W401" s="12"/>
    </row>
    <row r="402" spans="5:23" ht="13.5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38"/>
        <v/>
      </c>
      <c r="K402" s="49" t="str" cm="1">
        <f t="array" ref="K402">IF(M643="","",
$N$477*(M643/LOOKUP($F402,_xlfn._xlws.FILTER($F$468:$F$477,G$468:G$477&lt;&gt;""),_xlfn._xlws.FILTER(G$468:G$477,G$468:G$477&lt;&gt;"")))*(N643/LOOKUP($F402,_xlfn._xlws.FILTER($F$468:$F$477,H$468:H$477&lt;&gt;""),_xlfn._xlws.FILTER(H$468:H$477,H$468:H$477&lt;&gt;""))))</f>
        <v/>
      </c>
      <c r="L402" s="50" t="str">
        <f t="shared" si="39"/>
        <v/>
      </c>
      <c r="M402" s="42" t="str">
        <f t="shared" si="32"/>
        <v/>
      </c>
      <c r="N402" s="12"/>
      <c r="O402" s="23">
        <v>50161</v>
      </c>
      <c r="P402" s="51" t="str">
        <f t="shared" si="41"/>
        <v/>
      </c>
      <c r="Q402" s="51" t="str">
        <f t="shared" si="42"/>
        <v/>
      </c>
      <c r="R402" s="51" t="str">
        <f t="shared" si="43"/>
        <v/>
      </c>
      <c r="S402" s="51" t="str">
        <f t="shared" si="44"/>
        <v/>
      </c>
      <c r="T402" s="51" t="str">
        <f t="shared" si="45"/>
        <v/>
      </c>
      <c r="U402" s="42" t="str">
        <f t="shared" si="40"/>
        <v/>
      </c>
      <c r="V402" s="12"/>
      <c r="W402" s="12"/>
    </row>
    <row r="403" spans="5:23" ht="13.5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38"/>
        <v/>
      </c>
      <c r="K403" s="49" t="str" cm="1">
        <f t="array" ref="K403">IF(M644="","",
$N$477*(M644/LOOKUP($F403,_xlfn._xlws.FILTER($F$468:$F$477,G$468:G$477&lt;&gt;""),_xlfn._xlws.FILTER(G$468:G$477,G$468:G$477&lt;&gt;"")))*(N644/LOOKUP($F403,_xlfn._xlws.FILTER($F$468:$F$477,H$468:H$477&lt;&gt;""),_xlfn._xlws.FILTER(H$468:H$477,H$468:H$477&lt;&gt;""))))</f>
        <v/>
      </c>
      <c r="L403" s="50" t="str">
        <f t="shared" si="39"/>
        <v/>
      </c>
      <c r="M403" s="42" t="str">
        <f t="shared" si="32"/>
        <v/>
      </c>
      <c r="N403" s="12"/>
      <c r="O403" s="23">
        <v>50192</v>
      </c>
      <c r="P403" s="51" t="str">
        <f t="shared" si="41"/>
        <v/>
      </c>
      <c r="Q403" s="51" t="str">
        <f t="shared" si="42"/>
        <v/>
      </c>
      <c r="R403" s="51" t="str">
        <f t="shared" si="43"/>
        <v/>
      </c>
      <c r="S403" s="51" t="str">
        <f t="shared" si="44"/>
        <v/>
      </c>
      <c r="T403" s="51" t="str">
        <f t="shared" si="45"/>
        <v/>
      </c>
      <c r="U403" s="42" t="str">
        <f t="shared" si="40"/>
        <v/>
      </c>
      <c r="V403" s="12"/>
      <c r="W403" s="12"/>
    </row>
    <row r="404" spans="5:23" ht="13.5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38"/>
        <v/>
      </c>
      <c r="K404" s="49" t="str" cm="1">
        <f t="array" ref="K404">IF(M645="","",
$N$477*(M645/LOOKUP($F404,_xlfn._xlws.FILTER($F$468:$F$477,G$468:G$477&lt;&gt;""),_xlfn._xlws.FILTER(G$468:G$477,G$468:G$477&lt;&gt;"")))*(N645/LOOKUP($F404,_xlfn._xlws.FILTER($F$468:$F$477,H$468:H$477&lt;&gt;""),_xlfn._xlws.FILTER(H$468:H$477,H$468:H$477&lt;&gt;""))))</f>
        <v/>
      </c>
      <c r="L404" s="50" t="str">
        <f t="shared" si="39"/>
        <v/>
      </c>
      <c r="M404" s="42" t="str">
        <f t="shared" si="32"/>
        <v/>
      </c>
      <c r="N404" s="12"/>
      <c r="O404" s="23">
        <v>50222</v>
      </c>
      <c r="P404" s="51" t="str">
        <f t="shared" si="41"/>
        <v/>
      </c>
      <c r="Q404" s="51" t="str">
        <f t="shared" si="42"/>
        <v/>
      </c>
      <c r="R404" s="51" t="str">
        <f t="shared" si="43"/>
        <v/>
      </c>
      <c r="S404" s="51" t="str">
        <f t="shared" si="44"/>
        <v/>
      </c>
      <c r="T404" s="51" t="str">
        <f t="shared" si="45"/>
        <v/>
      </c>
      <c r="U404" s="42" t="str">
        <f t="shared" si="40"/>
        <v/>
      </c>
      <c r="V404" s="12"/>
      <c r="W404" s="12"/>
    </row>
    <row r="405" spans="5:23" ht="13.5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38"/>
        <v/>
      </c>
      <c r="K405" s="49" t="str" cm="1">
        <f t="array" ref="K405">IF(M646="","",
$N$477*(M646/LOOKUP($F405,_xlfn._xlws.FILTER($F$468:$F$477,G$468:G$477&lt;&gt;""),_xlfn._xlws.FILTER(G$468:G$477,G$468:G$477&lt;&gt;"")))*(N646/LOOKUP($F405,_xlfn._xlws.FILTER($F$468:$F$477,H$468:H$477&lt;&gt;""),_xlfn._xlws.FILTER(H$468:H$477,H$468:H$477&lt;&gt;""))))</f>
        <v/>
      </c>
      <c r="L405" s="50" t="str">
        <f t="shared" si="39"/>
        <v/>
      </c>
      <c r="M405" s="42" t="str">
        <f t="shared" si="32"/>
        <v/>
      </c>
      <c r="N405" s="12"/>
      <c r="O405" s="23">
        <v>50253</v>
      </c>
      <c r="P405" s="51" t="str">
        <f t="shared" si="41"/>
        <v/>
      </c>
      <c r="Q405" s="51" t="str">
        <f t="shared" si="42"/>
        <v/>
      </c>
      <c r="R405" s="51" t="str">
        <f t="shared" si="43"/>
        <v/>
      </c>
      <c r="S405" s="51" t="str">
        <f t="shared" si="44"/>
        <v/>
      </c>
      <c r="T405" s="51" t="str">
        <f t="shared" si="45"/>
        <v/>
      </c>
      <c r="U405" s="42" t="str">
        <f t="shared" si="40"/>
        <v/>
      </c>
      <c r="V405" s="12"/>
      <c r="W405" s="12"/>
    </row>
    <row r="406" spans="5:23" ht="13.5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38"/>
        <v/>
      </c>
      <c r="K406" s="49" t="str" cm="1">
        <f t="array" ref="K406">IF(M647="","",
$N$477*(M647/LOOKUP($F406,_xlfn._xlws.FILTER($F$468:$F$477,G$468:G$477&lt;&gt;""),_xlfn._xlws.FILTER(G$468:G$477,G$468:G$477&lt;&gt;"")))*(N647/LOOKUP($F406,_xlfn._xlws.FILTER($F$468:$F$477,H$468:H$477&lt;&gt;""),_xlfn._xlws.FILTER(H$468:H$477,H$468:H$477&lt;&gt;""))))</f>
        <v/>
      </c>
      <c r="L406" s="50" t="str">
        <f t="shared" si="39"/>
        <v/>
      </c>
      <c r="M406" s="42" t="str">
        <f t="shared" ref="M406:M445" si="46">IF(L406="","",L406/L405-1)</f>
        <v/>
      </c>
      <c r="N406" s="12"/>
      <c r="O406" s="23">
        <v>50284</v>
      </c>
      <c r="P406" s="51" t="str">
        <f t="shared" si="41"/>
        <v/>
      </c>
      <c r="Q406" s="51" t="str">
        <f t="shared" si="42"/>
        <v/>
      </c>
      <c r="R406" s="51" t="str">
        <f t="shared" si="43"/>
        <v/>
      </c>
      <c r="S406" s="51" t="str">
        <f t="shared" si="44"/>
        <v/>
      </c>
      <c r="T406" s="51" t="str">
        <f t="shared" si="45"/>
        <v/>
      </c>
      <c r="U406" s="42" t="str">
        <f t="shared" si="40"/>
        <v/>
      </c>
      <c r="V406" s="12"/>
      <c r="W406" s="12"/>
    </row>
    <row r="407" spans="5:23" ht="13.5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38"/>
        <v/>
      </c>
      <c r="K407" s="49" t="str" cm="1">
        <f t="array" ref="K407">IF(M648="","",
$N$477*(M648/LOOKUP($F407,_xlfn._xlws.FILTER($F$468:$F$477,G$468:G$477&lt;&gt;""),_xlfn._xlws.FILTER(G$468:G$477,G$468:G$477&lt;&gt;"")))*(N648/LOOKUP($F407,_xlfn._xlws.FILTER($F$468:$F$477,H$468:H$477&lt;&gt;""),_xlfn._xlws.FILTER(H$468:H$477,H$468:H$477&lt;&gt;""))))</f>
        <v/>
      </c>
      <c r="L407" s="50" t="str">
        <f t="shared" si="39"/>
        <v/>
      </c>
      <c r="M407" s="42" t="str">
        <f t="shared" si="46"/>
        <v/>
      </c>
      <c r="N407" s="12"/>
      <c r="O407" s="23">
        <v>50314</v>
      </c>
      <c r="P407" s="51" t="str">
        <f t="shared" si="41"/>
        <v/>
      </c>
      <c r="Q407" s="51" t="str">
        <f t="shared" si="42"/>
        <v/>
      </c>
      <c r="R407" s="51" t="str">
        <f t="shared" si="43"/>
        <v/>
      </c>
      <c r="S407" s="51" t="str">
        <f t="shared" si="44"/>
        <v/>
      </c>
      <c r="T407" s="51" t="str">
        <f t="shared" si="45"/>
        <v/>
      </c>
      <c r="U407" s="42" t="str">
        <f t="shared" si="40"/>
        <v/>
      </c>
      <c r="V407" s="12"/>
      <c r="W407" s="12"/>
    </row>
    <row r="408" spans="5:23" ht="13.5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38"/>
        <v/>
      </c>
      <c r="K408" s="49" t="str" cm="1">
        <f t="array" ref="K408">IF(M649="","",
$N$477*(M649/LOOKUP($F408,_xlfn._xlws.FILTER($F$468:$F$477,G$468:G$477&lt;&gt;""),_xlfn._xlws.FILTER(G$468:G$477,G$468:G$477&lt;&gt;"")))*(N649/LOOKUP($F408,_xlfn._xlws.FILTER($F$468:$F$477,H$468:H$477&lt;&gt;""),_xlfn._xlws.FILTER(H$468:H$477,H$468:H$477&lt;&gt;""))))</f>
        <v/>
      </c>
      <c r="L408" s="50" t="str">
        <f t="shared" si="39"/>
        <v/>
      </c>
      <c r="M408" s="42" t="str">
        <f t="shared" si="46"/>
        <v/>
      </c>
      <c r="N408" s="12"/>
      <c r="O408" s="23">
        <v>50345</v>
      </c>
      <c r="P408" s="51" t="str">
        <f t="shared" si="41"/>
        <v/>
      </c>
      <c r="Q408" s="51" t="str">
        <f t="shared" si="42"/>
        <v/>
      </c>
      <c r="R408" s="51" t="str">
        <f t="shared" si="43"/>
        <v/>
      </c>
      <c r="S408" s="51" t="str">
        <f t="shared" si="44"/>
        <v/>
      </c>
      <c r="T408" s="51" t="str">
        <f t="shared" si="45"/>
        <v/>
      </c>
      <c r="U408" s="42" t="str">
        <f t="shared" si="40"/>
        <v/>
      </c>
      <c r="V408" s="12"/>
      <c r="W408" s="12"/>
    </row>
    <row r="409" spans="5:23" ht="13.5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38"/>
        <v/>
      </c>
      <c r="K409" s="49" t="str" cm="1">
        <f t="array" ref="K409">IF(M650="","",
$N$477*(M650/LOOKUP($F409,_xlfn._xlws.FILTER($F$468:$F$477,G$468:G$477&lt;&gt;""),_xlfn._xlws.FILTER(G$468:G$477,G$468:G$477&lt;&gt;"")))*(N650/LOOKUP($F409,_xlfn._xlws.FILTER($F$468:$F$477,H$468:H$477&lt;&gt;""),_xlfn._xlws.FILTER(H$468:H$477,H$468:H$477&lt;&gt;""))))</f>
        <v/>
      </c>
      <c r="L409" s="50" t="str">
        <f t="shared" si="39"/>
        <v/>
      </c>
      <c r="M409" s="42" t="str">
        <f t="shared" si="46"/>
        <v/>
      </c>
      <c r="N409" s="12"/>
      <c r="O409" s="23">
        <v>50375</v>
      </c>
      <c r="P409" s="51" t="str">
        <f t="shared" si="41"/>
        <v/>
      </c>
      <c r="Q409" s="51" t="str">
        <f t="shared" si="42"/>
        <v/>
      </c>
      <c r="R409" s="51" t="str">
        <f t="shared" si="43"/>
        <v/>
      </c>
      <c r="S409" s="51" t="str">
        <f t="shared" si="44"/>
        <v/>
      </c>
      <c r="T409" s="51" t="str">
        <f t="shared" si="45"/>
        <v/>
      </c>
      <c r="U409" s="42" t="str">
        <f t="shared" si="40"/>
        <v/>
      </c>
      <c r="V409" s="12"/>
      <c r="W409" s="12"/>
    </row>
    <row r="410" spans="5:23" ht="13.5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38"/>
        <v/>
      </c>
      <c r="K410" s="49" t="str" cm="1">
        <f t="array" ref="K410">IF(M651="","",
$N$477*(M651/LOOKUP($F410,_xlfn._xlws.FILTER($F$468:$F$477,G$468:G$477&lt;&gt;""),_xlfn._xlws.FILTER(G$468:G$477,G$468:G$477&lt;&gt;"")))*(N651/LOOKUP($F410,_xlfn._xlws.FILTER($F$468:$F$477,H$468:H$477&lt;&gt;""),_xlfn._xlws.FILTER(H$468:H$477,H$468:H$477&lt;&gt;""))))</f>
        <v/>
      </c>
      <c r="L410" s="50" t="str">
        <f t="shared" si="39"/>
        <v/>
      </c>
      <c r="M410" s="42" t="str">
        <f t="shared" si="46"/>
        <v/>
      </c>
      <c r="N410" s="12"/>
      <c r="O410" s="23">
        <v>50406</v>
      </c>
      <c r="P410" s="51" t="str">
        <f t="shared" si="41"/>
        <v/>
      </c>
      <c r="Q410" s="51" t="str">
        <f t="shared" si="42"/>
        <v/>
      </c>
      <c r="R410" s="51" t="str">
        <f t="shared" si="43"/>
        <v/>
      </c>
      <c r="S410" s="51" t="str">
        <f t="shared" si="44"/>
        <v/>
      </c>
      <c r="T410" s="51" t="str">
        <f t="shared" si="45"/>
        <v/>
      </c>
      <c r="U410" s="42" t="str">
        <f t="shared" si="40"/>
        <v/>
      </c>
      <c r="V410" s="12"/>
      <c r="W410" s="12"/>
    </row>
    <row r="411" spans="5:23" ht="13.5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38"/>
        <v/>
      </c>
      <c r="K411" s="49" t="str" cm="1">
        <f t="array" ref="K411">IF(M652="","",
$N$477*(M652/LOOKUP($F411,_xlfn._xlws.FILTER($F$468:$F$477,G$468:G$477&lt;&gt;""),_xlfn._xlws.FILTER(G$468:G$477,G$468:G$477&lt;&gt;"")))*(N652/LOOKUP($F411,_xlfn._xlws.FILTER($F$468:$F$477,H$468:H$477&lt;&gt;""),_xlfn._xlws.FILTER(H$468:H$477,H$468:H$477&lt;&gt;""))))</f>
        <v/>
      </c>
      <c r="L411" s="50" t="str">
        <f t="shared" si="39"/>
        <v/>
      </c>
      <c r="M411" s="42" t="str">
        <f t="shared" si="46"/>
        <v/>
      </c>
      <c r="N411" s="12"/>
      <c r="O411" s="23">
        <v>50437</v>
      </c>
      <c r="P411" s="51" t="str">
        <f t="shared" si="41"/>
        <v/>
      </c>
      <c r="Q411" s="51" t="str">
        <f t="shared" si="42"/>
        <v/>
      </c>
      <c r="R411" s="51" t="str">
        <f t="shared" si="43"/>
        <v/>
      </c>
      <c r="S411" s="51" t="str">
        <f t="shared" si="44"/>
        <v/>
      </c>
      <c r="T411" s="51" t="str">
        <f t="shared" si="45"/>
        <v/>
      </c>
      <c r="U411" s="42" t="str">
        <f t="shared" si="40"/>
        <v/>
      </c>
      <c r="V411" s="12"/>
      <c r="W411" s="12"/>
    </row>
    <row r="412" spans="5:23" ht="13.5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38"/>
        <v/>
      </c>
      <c r="K412" s="49" t="str" cm="1">
        <f t="array" ref="K412">IF(M653="","",
$N$477*(M653/LOOKUP($F412,_xlfn._xlws.FILTER($F$468:$F$477,G$468:G$477&lt;&gt;""),_xlfn._xlws.FILTER(G$468:G$477,G$468:G$477&lt;&gt;"")))*(N653/LOOKUP($F412,_xlfn._xlws.FILTER($F$468:$F$477,H$468:H$477&lt;&gt;""),_xlfn._xlws.FILTER(H$468:H$477,H$468:H$477&lt;&gt;""))))</f>
        <v/>
      </c>
      <c r="L412" s="50" t="str">
        <f t="shared" si="39"/>
        <v/>
      </c>
      <c r="M412" s="42" t="str">
        <f t="shared" si="46"/>
        <v/>
      </c>
      <c r="N412" s="12"/>
      <c r="O412" s="23">
        <v>50465</v>
      </c>
      <c r="P412" s="51" t="str">
        <f t="shared" si="41"/>
        <v/>
      </c>
      <c r="Q412" s="51" t="str">
        <f t="shared" si="42"/>
        <v/>
      </c>
      <c r="R412" s="51" t="str">
        <f t="shared" si="43"/>
        <v/>
      </c>
      <c r="S412" s="51" t="str">
        <f t="shared" si="44"/>
        <v/>
      </c>
      <c r="T412" s="51" t="str">
        <f t="shared" si="45"/>
        <v/>
      </c>
      <c r="U412" s="42" t="str">
        <f t="shared" si="40"/>
        <v/>
      </c>
      <c r="V412" s="12"/>
      <c r="W412" s="12"/>
    </row>
    <row r="413" spans="5:23" ht="13.5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38"/>
        <v/>
      </c>
      <c r="K413" s="49" t="str" cm="1">
        <f t="array" ref="K413">IF(M654="","",
$N$477*(M654/LOOKUP($F413,_xlfn._xlws.FILTER($F$468:$F$477,G$468:G$477&lt;&gt;""),_xlfn._xlws.FILTER(G$468:G$477,G$468:G$477&lt;&gt;"")))*(N654/LOOKUP($F413,_xlfn._xlws.FILTER($F$468:$F$477,H$468:H$477&lt;&gt;""),_xlfn._xlws.FILTER(H$468:H$477,H$468:H$477&lt;&gt;""))))</f>
        <v/>
      </c>
      <c r="L413" s="50" t="str">
        <f t="shared" si="39"/>
        <v/>
      </c>
      <c r="M413" s="42" t="str">
        <f t="shared" si="46"/>
        <v/>
      </c>
      <c r="N413" s="12"/>
      <c r="O413" s="23">
        <v>50496</v>
      </c>
      <c r="P413" s="51" t="str">
        <f t="shared" si="41"/>
        <v/>
      </c>
      <c r="Q413" s="51" t="str">
        <f t="shared" si="42"/>
        <v/>
      </c>
      <c r="R413" s="51" t="str">
        <f t="shared" si="43"/>
        <v/>
      </c>
      <c r="S413" s="51" t="str">
        <f t="shared" si="44"/>
        <v/>
      </c>
      <c r="T413" s="51" t="str">
        <f t="shared" si="45"/>
        <v/>
      </c>
      <c r="U413" s="42" t="str">
        <f t="shared" si="40"/>
        <v/>
      </c>
      <c r="V413" s="12"/>
      <c r="W413" s="12"/>
    </row>
    <row r="414" spans="5:23" ht="13.5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38"/>
        <v/>
      </c>
      <c r="K414" s="49" t="str" cm="1">
        <f t="array" ref="K414">IF(M655="","",
$N$477*(M655/LOOKUP($F414,_xlfn._xlws.FILTER($F$468:$F$477,G$468:G$477&lt;&gt;""),_xlfn._xlws.FILTER(G$468:G$477,G$468:G$477&lt;&gt;"")))*(N655/LOOKUP($F414,_xlfn._xlws.FILTER($F$468:$F$477,H$468:H$477&lt;&gt;""),_xlfn._xlws.FILTER(H$468:H$477,H$468:H$477&lt;&gt;""))))</f>
        <v/>
      </c>
      <c r="L414" s="50" t="str">
        <f t="shared" si="39"/>
        <v/>
      </c>
      <c r="M414" s="42" t="str">
        <f t="shared" si="46"/>
        <v/>
      </c>
      <c r="N414" s="12"/>
      <c r="O414" s="23">
        <v>50526</v>
      </c>
      <c r="P414" s="51" t="str">
        <f t="shared" si="41"/>
        <v/>
      </c>
      <c r="Q414" s="51" t="str">
        <f t="shared" si="42"/>
        <v/>
      </c>
      <c r="R414" s="51" t="str">
        <f t="shared" si="43"/>
        <v/>
      </c>
      <c r="S414" s="51" t="str">
        <f t="shared" si="44"/>
        <v/>
      </c>
      <c r="T414" s="51" t="str">
        <f t="shared" si="45"/>
        <v/>
      </c>
      <c r="U414" s="42" t="str">
        <f t="shared" si="40"/>
        <v/>
      </c>
      <c r="V414" s="12"/>
      <c r="W414" s="12"/>
    </row>
    <row r="415" spans="5:23" ht="13.5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38"/>
        <v/>
      </c>
      <c r="K415" s="49" t="str" cm="1">
        <f t="array" ref="K415">IF(M656="","",
$N$477*(M656/LOOKUP($F415,_xlfn._xlws.FILTER($F$468:$F$477,G$468:G$477&lt;&gt;""),_xlfn._xlws.FILTER(G$468:G$477,G$468:G$477&lt;&gt;"")))*(N656/LOOKUP($F415,_xlfn._xlws.FILTER($F$468:$F$477,H$468:H$477&lt;&gt;""),_xlfn._xlws.FILTER(H$468:H$477,H$468:H$477&lt;&gt;""))))</f>
        <v/>
      </c>
      <c r="L415" s="50" t="str">
        <f t="shared" si="39"/>
        <v/>
      </c>
      <c r="M415" s="42" t="str">
        <f t="shared" si="46"/>
        <v/>
      </c>
      <c r="N415" s="12"/>
      <c r="O415" s="23">
        <v>50557</v>
      </c>
      <c r="P415" s="51" t="str">
        <f t="shared" si="41"/>
        <v/>
      </c>
      <c r="Q415" s="51" t="str">
        <f t="shared" si="42"/>
        <v/>
      </c>
      <c r="R415" s="51" t="str">
        <f t="shared" si="43"/>
        <v/>
      </c>
      <c r="S415" s="51" t="str">
        <f t="shared" si="44"/>
        <v/>
      </c>
      <c r="T415" s="51" t="str">
        <f t="shared" si="45"/>
        <v/>
      </c>
      <c r="U415" s="42" t="str">
        <f t="shared" si="40"/>
        <v/>
      </c>
      <c r="V415" s="12"/>
      <c r="W415" s="12"/>
    </row>
    <row r="416" spans="5:23" ht="13.5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38"/>
        <v/>
      </c>
      <c r="K416" s="49" t="str" cm="1">
        <f t="array" ref="K416">IF(M657="","",
$N$477*(M657/LOOKUP($F416,_xlfn._xlws.FILTER($F$468:$F$477,G$468:G$477&lt;&gt;""),_xlfn._xlws.FILTER(G$468:G$477,G$468:G$477&lt;&gt;"")))*(N657/LOOKUP($F416,_xlfn._xlws.FILTER($F$468:$F$477,H$468:H$477&lt;&gt;""),_xlfn._xlws.FILTER(H$468:H$477,H$468:H$477&lt;&gt;""))))</f>
        <v/>
      </c>
      <c r="L416" s="50" t="str">
        <f t="shared" si="39"/>
        <v/>
      </c>
      <c r="M416" s="42" t="str">
        <f t="shared" si="46"/>
        <v/>
      </c>
      <c r="N416" s="12"/>
      <c r="O416" s="23">
        <v>50587</v>
      </c>
      <c r="P416" s="51" t="str">
        <f t="shared" si="41"/>
        <v/>
      </c>
      <c r="Q416" s="51" t="str">
        <f t="shared" si="42"/>
        <v/>
      </c>
      <c r="R416" s="51" t="str">
        <f t="shared" si="43"/>
        <v/>
      </c>
      <c r="S416" s="51" t="str">
        <f t="shared" si="44"/>
        <v/>
      </c>
      <c r="T416" s="51" t="str">
        <f t="shared" si="45"/>
        <v/>
      </c>
      <c r="U416" s="42" t="str">
        <f t="shared" si="40"/>
        <v/>
      </c>
      <c r="V416" s="12"/>
      <c r="W416" s="12"/>
    </row>
    <row r="417" spans="5:23" ht="13.5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38"/>
        <v/>
      </c>
      <c r="K417" s="49" t="str" cm="1">
        <f t="array" ref="K417">IF(M658="","",
$N$477*(M658/LOOKUP($F417,_xlfn._xlws.FILTER($F$468:$F$477,G$468:G$477&lt;&gt;""),_xlfn._xlws.FILTER(G$468:G$477,G$468:G$477&lt;&gt;"")))*(N658/LOOKUP($F417,_xlfn._xlws.FILTER($F$468:$F$477,H$468:H$477&lt;&gt;""),_xlfn._xlws.FILTER(H$468:H$477,H$468:H$477&lt;&gt;""))))</f>
        <v/>
      </c>
      <c r="L417" s="50" t="str">
        <f t="shared" si="39"/>
        <v/>
      </c>
      <c r="M417" s="42" t="str">
        <f t="shared" si="46"/>
        <v/>
      </c>
      <c r="N417" s="12"/>
      <c r="O417" s="23">
        <v>50618</v>
      </c>
      <c r="P417" s="51" t="str">
        <f t="shared" si="41"/>
        <v/>
      </c>
      <c r="Q417" s="51" t="str">
        <f t="shared" si="42"/>
        <v/>
      </c>
      <c r="R417" s="51" t="str">
        <f t="shared" si="43"/>
        <v/>
      </c>
      <c r="S417" s="51" t="str">
        <f t="shared" si="44"/>
        <v/>
      </c>
      <c r="T417" s="51" t="str">
        <f t="shared" si="45"/>
        <v/>
      </c>
      <c r="U417" s="42" t="str">
        <f t="shared" si="40"/>
        <v/>
      </c>
      <c r="V417" s="12"/>
      <c r="W417" s="12"/>
    </row>
    <row r="418" spans="5:23" ht="13.5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38"/>
        <v/>
      </c>
      <c r="K418" s="49" t="str" cm="1">
        <f t="array" ref="K418">IF(M659="","",
$N$477*(M659/LOOKUP($F418,_xlfn._xlws.FILTER($F$468:$F$477,G$468:G$477&lt;&gt;""),_xlfn._xlws.FILTER(G$468:G$477,G$468:G$477&lt;&gt;"")))*(N659/LOOKUP($F418,_xlfn._xlws.FILTER($F$468:$F$477,H$468:H$477&lt;&gt;""),_xlfn._xlws.FILTER(H$468:H$477,H$468:H$477&lt;&gt;""))))</f>
        <v/>
      </c>
      <c r="L418" s="50" t="str">
        <f t="shared" si="39"/>
        <v/>
      </c>
      <c r="M418" s="42" t="str">
        <f t="shared" si="46"/>
        <v/>
      </c>
      <c r="N418" s="12"/>
      <c r="O418" s="23">
        <v>50649</v>
      </c>
      <c r="P418" s="51" t="str">
        <f t="shared" si="41"/>
        <v/>
      </c>
      <c r="Q418" s="51" t="str">
        <f t="shared" si="42"/>
        <v/>
      </c>
      <c r="R418" s="51" t="str">
        <f t="shared" si="43"/>
        <v/>
      </c>
      <c r="S418" s="51" t="str">
        <f t="shared" si="44"/>
        <v/>
      </c>
      <c r="T418" s="51" t="str">
        <f t="shared" si="45"/>
        <v/>
      </c>
      <c r="U418" s="42" t="str">
        <f t="shared" si="40"/>
        <v/>
      </c>
      <c r="V418" s="12"/>
      <c r="W418" s="12"/>
    </row>
    <row r="419" spans="5:23" ht="13.5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38"/>
        <v/>
      </c>
      <c r="K419" s="49" t="str" cm="1">
        <f t="array" ref="K419">IF(M660="","",
$N$477*(M660/LOOKUP($F419,_xlfn._xlws.FILTER($F$468:$F$477,G$468:G$477&lt;&gt;""),_xlfn._xlws.FILTER(G$468:G$477,G$468:G$477&lt;&gt;"")))*(N660/LOOKUP($F419,_xlfn._xlws.FILTER($F$468:$F$477,H$468:H$477&lt;&gt;""),_xlfn._xlws.FILTER(H$468:H$477,H$468:H$477&lt;&gt;""))))</f>
        <v/>
      </c>
      <c r="L419" s="50" t="str">
        <f t="shared" si="39"/>
        <v/>
      </c>
      <c r="M419" s="42" t="str">
        <f t="shared" si="46"/>
        <v/>
      </c>
      <c r="N419" s="12"/>
      <c r="O419" s="23">
        <v>50679</v>
      </c>
      <c r="P419" s="51" t="str">
        <f t="shared" si="41"/>
        <v/>
      </c>
      <c r="Q419" s="51" t="str">
        <f t="shared" si="42"/>
        <v/>
      </c>
      <c r="R419" s="51" t="str">
        <f t="shared" si="43"/>
        <v/>
      </c>
      <c r="S419" s="51" t="str">
        <f t="shared" si="44"/>
        <v/>
      </c>
      <c r="T419" s="51" t="str">
        <f t="shared" si="45"/>
        <v/>
      </c>
      <c r="U419" s="42" t="str">
        <f t="shared" si="40"/>
        <v/>
      </c>
      <c r="V419" s="12"/>
      <c r="W419" s="12"/>
    </row>
    <row r="420" spans="5:23" ht="13.5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38"/>
        <v/>
      </c>
      <c r="K420" s="49" t="str" cm="1">
        <f t="array" ref="K420">IF(M661="","",
$N$477*(M661/LOOKUP($F420,_xlfn._xlws.FILTER($F$468:$F$477,G$468:G$477&lt;&gt;""),_xlfn._xlws.FILTER(G$468:G$477,G$468:G$477&lt;&gt;"")))*(N661/LOOKUP($F420,_xlfn._xlws.FILTER($F$468:$F$477,H$468:H$477&lt;&gt;""),_xlfn._xlws.FILTER(H$468:H$477,H$468:H$477&lt;&gt;""))))</f>
        <v/>
      </c>
      <c r="L420" s="50" t="str">
        <f t="shared" si="39"/>
        <v/>
      </c>
      <c r="M420" s="42" t="str">
        <f t="shared" si="46"/>
        <v/>
      </c>
      <c r="N420" s="12"/>
      <c r="O420" s="23">
        <v>50710</v>
      </c>
      <c r="P420" s="51" t="str">
        <f t="shared" si="41"/>
        <v/>
      </c>
      <c r="Q420" s="51" t="str">
        <f t="shared" si="42"/>
        <v/>
      </c>
      <c r="R420" s="51" t="str">
        <f t="shared" si="43"/>
        <v/>
      </c>
      <c r="S420" s="51" t="str">
        <f t="shared" si="44"/>
        <v/>
      </c>
      <c r="T420" s="51" t="str">
        <f t="shared" si="45"/>
        <v/>
      </c>
      <c r="U420" s="42" t="str">
        <f t="shared" si="40"/>
        <v/>
      </c>
      <c r="V420" s="12"/>
      <c r="W420" s="12"/>
    </row>
    <row r="421" spans="5:23" ht="13.5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38"/>
        <v/>
      </c>
      <c r="K421" s="49" t="str" cm="1">
        <f t="array" ref="K421">IF(M662="","",
$N$477*(M662/LOOKUP($F421,_xlfn._xlws.FILTER($F$468:$F$477,G$468:G$477&lt;&gt;""),_xlfn._xlws.FILTER(G$468:G$477,G$468:G$477&lt;&gt;"")))*(N662/LOOKUP($F421,_xlfn._xlws.FILTER($F$468:$F$477,H$468:H$477&lt;&gt;""),_xlfn._xlws.FILTER(H$468:H$477,H$468:H$477&lt;&gt;""))))</f>
        <v/>
      </c>
      <c r="L421" s="50" t="str">
        <f t="shared" si="39"/>
        <v/>
      </c>
      <c r="M421" s="42" t="str">
        <f t="shared" si="46"/>
        <v/>
      </c>
      <c r="N421" s="12"/>
      <c r="O421" s="23">
        <v>50740</v>
      </c>
      <c r="P421" s="51" t="str">
        <f t="shared" si="41"/>
        <v/>
      </c>
      <c r="Q421" s="51" t="str">
        <f t="shared" si="42"/>
        <v/>
      </c>
      <c r="R421" s="51" t="str">
        <f t="shared" si="43"/>
        <v/>
      </c>
      <c r="S421" s="51" t="str">
        <f t="shared" si="44"/>
        <v/>
      </c>
      <c r="T421" s="51" t="str">
        <f t="shared" si="45"/>
        <v/>
      </c>
      <c r="U421" s="42" t="str">
        <f t="shared" si="40"/>
        <v/>
      </c>
      <c r="V421" s="12"/>
      <c r="W421" s="12"/>
    </row>
    <row r="422" spans="5:23" ht="13.5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38"/>
        <v/>
      </c>
      <c r="K422" s="49" t="str" cm="1">
        <f t="array" ref="K422">IF(M663="","",
$N$477*(M663/LOOKUP($F422,_xlfn._xlws.FILTER($F$468:$F$477,G$468:G$477&lt;&gt;""),_xlfn._xlws.FILTER(G$468:G$477,G$468:G$477&lt;&gt;"")))*(N663/LOOKUP($F422,_xlfn._xlws.FILTER($F$468:$F$477,H$468:H$477&lt;&gt;""),_xlfn._xlws.FILTER(H$468:H$477,H$468:H$477&lt;&gt;""))))</f>
        <v/>
      </c>
      <c r="L422" s="50" t="str">
        <f t="shared" si="39"/>
        <v/>
      </c>
      <c r="M422" s="42" t="str">
        <f t="shared" si="46"/>
        <v/>
      </c>
      <c r="N422" s="12"/>
      <c r="O422" s="23">
        <v>50771</v>
      </c>
      <c r="P422" s="51" t="str">
        <f t="shared" si="41"/>
        <v/>
      </c>
      <c r="Q422" s="51" t="str">
        <f t="shared" si="42"/>
        <v/>
      </c>
      <c r="R422" s="51" t="str">
        <f t="shared" si="43"/>
        <v/>
      </c>
      <c r="S422" s="51" t="str">
        <f t="shared" si="44"/>
        <v/>
      </c>
      <c r="T422" s="51" t="str">
        <f t="shared" si="45"/>
        <v/>
      </c>
      <c r="U422" s="42" t="str">
        <f t="shared" si="40"/>
        <v/>
      </c>
      <c r="V422" s="12"/>
      <c r="W422" s="12"/>
    </row>
    <row r="423" spans="5:23" ht="13.5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38"/>
        <v/>
      </c>
      <c r="K423" s="49" t="str" cm="1">
        <f t="array" ref="K423">IF(M664="","",
$N$477*(M664/LOOKUP($F423,_xlfn._xlws.FILTER($F$468:$F$477,G$468:G$477&lt;&gt;""),_xlfn._xlws.FILTER(G$468:G$477,G$468:G$477&lt;&gt;"")))*(N664/LOOKUP($F423,_xlfn._xlws.FILTER($F$468:$F$477,H$468:H$477&lt;&gt;""),_xlfn._xlws.FILTER(H$468:H$477,H$468:H$477&lt;&gt;""))))</f>
        <v/>
      </c>
      <c r="L423" s="50" t="str">
        <f t="shared" si="39"/>
        <v/>
      </c>
      <c r="M423" s="42" t="str">
        <f t="shared" si="46"/>
        <v/>
      </c>
      <c r="N423" s="12"/>
      <c r="O423" s="23">
        <v>50802</v>
      </c>
      <c r="P423" s="51" t="str">
        <f t="shared" si="41"/>
        <v/>
      </c>
      <c r="Q423" s="51" t="str">
        <f t="shared" si="42"/>
        <v/>
      </c>
      <c r="R423" s="51" t="str">
        <f t="shared" si="43"/>
        <v/>
      </c>
      <c r="S423" s="51" t="str">
        <f t="shared" si="44"/>
        <v/>
      </c>
      <c r="T423" s="51" t="str">
        <f t="shared" si="45"/>
        <v/>
      </c>
      <c r="U423" s="42" t="str">
        <f t="shared" si="40"/>
        <v/>
      </c>
      <c r="V423" s="12"/>
      <c r="W423" s="12"/>
    </row>
    <row r="424" spans="5:23" ht="13.5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38"/>
        <v/>
      </c>
      <c r="K424" s="49" t="str" cm="1">
        <f t="array" ref="K424">IF(M665="","",
$N$477*(M665/LOOKUP($F424,_xlfn._xlws.FILTER($F$468:$F$477,G$468:G$477&lt;&gt;""),_xlfn._xlws.FILTER(G$468:G$477,G$468:G$477&lt;&gt;"")))*(N665/LOOKUP($F424,_xlfn._xlws.FILTER($F$468:$F$477,H$468:H$477&lt;&gt;""),_xlfn._xlws.FILTER(H$468:H$477,H$468:H$477&lt;&gt;""))))</f>
        <v/>
      </c>
      <c r="L424" s="50" t="str">
        <f t="shared" si="39"/>
        <v/>
      </c>
      <c r="M424" s="42" t="str">
        <f t="shared" si="46"/>
        <v/>
      </c>
      <c r="N424" s="12"/>
      <c r="O424" s="23">
        <v>50830</v>
      </c>
      <c r="P424" s="51" t="str">
        <f t="shared" si="41"/>
        <v/>
      </c>
      <c r="Q424" s="51" t="str">
        <f t="shared" si="42"/>
        <v/>
      </c>
      <c r="R424" s="51" t="str">
        <f t="shared" si="43"/>
        <v/>
      </c>
      <c r="S424" s="51" t="str">
        <f t="shared" si="44"/>
        <v/>
      </c>
      <c r="T424" s="51" t="str">
        <f t="shared" si="45"/>
        <v/>
      </c>
      <c r="U424" s="42" t="str">
        <f t="shared" si="40"/>
        <v/>
      </c>
      <c r="V424" s="12"/>
      <c r="W424" s="12"/>
    </row>
    <row r="425" spans="5:23" ht="13.5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38"/>
        <v/>
      </c>
      <c r="K425" s="49" t="str" cm="1">
        <f t="array" ref="K425">IF(M666="","",
$N$477*(M666/LOOKUP($F425,_xlfn._xlws.FILTER($F$468:$F$477,G$468:G$477&lt;&gt;""),_xlfn._xlws.FILTER(G$468:G$477,G$468:G$477&lt;&gt;"")))*(N666/LOOKUP($F425,_xlfn._xlws.FILTER($F$468:$F$477,H$468:H$477&lt;&gt;""),_xlfn._xlws.FILTER(H$468:H$477,H$468:H$477&lt;&gt;""))))</f>
        <v/>
      </c>
      <c r="L425" s="50" t="str">
        <f t="shared" si="39"/>
        <v/>
      </c>
      <c r="M425" s="42" t="str">
        <f t="shared" si="46"/>
        <v/>
      </c>
      <c r="N425" s="12"/>
      <c r="O425" s="23">
        <v>50861</v>
      </c>
      <c r="P425" s="51" t="str">
        <f t="shared" si="41"/>
        <v/>
      </c>
      <c r="Q425" s="51" t="str">
        <f t="shared" si="42"/>
        <v/>
      </c>
      <c r="R425" s="51" t="str">
        <f t="shared" si="43"/>
        <v/>
      </c>
      <c r="S425" s="51" t="str">
        <f t="shared" si="44"/>
        <v/>
      </c>
      <c r="T425" s="51" t="str">
        <f t="shared" si="45"/>
        <v/>
      </c>
      <c r="U425" s="42" t="str">
        <f t="shared" si="40"/>
        <v/>
      </c>
      <c r="V425" s="12"/>
      <c r="W425" s="12"/>
    </row>
    <row r="426" spans="5:23" ht="13.5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38"/>
        <v/>
      </c>
      <c r="K426" s="49" t="str" cm="1">
        <f t="array" ref="K426">IF(M667="","",
$N$477*(M667/LOOKUP($F426,_xlfn._xlws.FILTER($F$468:$F$477,G$468:G$477&lt;&gt;""),_xlfn._xlws.FILTER(G$468:G$477,G$468:G$477&lt;&gt;"")))*(N667/LOOKUP($F426,_xlfn._xlws.FILTER($F$468:$F$477,H$468:H$477&lt;&gt;""),_xlfn._xlws.FILTER(H$468:H$477,H$468:H$477&lt;&gt;""))))</f>
        <v/>
      </c>
      <c r="L426" s="50" t="str">
        <f t="shared" si="39"/>
        <v/>
      </c>
      <c r="M426" s="42" t="str">
        <f t="shared" si="46"/>
        <v/>
      </c>
      <c r="N426" s="12"/>
      <c r="O426" s="23">
        <v>50891</v>
      </c>
      <c r="P426" s="51" t="str">
        <f t="shared" si="41"/>
        <v/>
      </c>
      <c r="Q426" s="51" t="str">
        <f t="shared" si="42"/>
        <v/>
      </c>
      <c r="R426" s="51" t="str">
        <f t="shared" si="43"/>
        <v/>
      </c>
      <c r="S426" s="51" t="str">
        <f t="shared" si="44"/>
        <v/>
      </c>
      <c r="T426" s="51" t="str">
        <f t="shared" si="45"/>
        <v/>
      </c>
      <c r="U426" s="42" t="str">
        <f t="shared" si="40"/>
        <v/>
      </c>
      <c r="V426" s="12"/>
      <c r="W426" s="12"/>
    </row>
    <row r="427" spans="5:23" ht="13.5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38"/>
        <v/>
      </c>
      <c r="K427" s="49" t="str" cm="1">
        <f t="array" ref="K427">IF(M668="","",
$N$477*(M668/LOOKUP($F427,_xlfn._xlws.FILTER($F$468:$F$477,G$468:G$477&lt;&gt;""),_xlfn._xlws.FILTER(G$468:G$477,G$468:G$477&lt;&gt;"")))*(N668/LOOKUP($F427,_xlfn._xlws.FILTER($F$468:$F$477,H$468:H$477&lt;&gt;""),_xlfn._xlws.FILTER(H$468:H$477,H$468:H$477&lt;&gt;""))))</f>
        <v/>
      </c>
      <c r="L427" s="50" t="str">
        <f t="shared" si="39"/>
        <v/>
      </c>
      <c r="M427" s="42" t="str">
        <f t="shared" si="46"/>
        <v/>
      </c>
      <c r="N427" s="12"/>
      <c r="O427" s="23">
        <v>50922</v>
      </c>
      <c r="P427" s="51" t="str">
        <f t="shared" si="41"/>
        <v/>
      </c>
      <c r="Q427" s="51" t="str">
        <f t="shared" si="42"/>
        <v/>
      </c>
      <c r="R427" s="51" t="str">
        <f t="shared" si="43"/>
        <v/>
      </c>
      <c r="S427" s="51" t="str">
        <f t="shared" si="44"/>
        <v/>
      </c>
      <c r="T427" s="51" t="str">
        <f t="shared" si="45"/>
        <v/>
      </c>
      <c r="U427" s="42" t="str">
        <f t="shared" si="40"/>
        <v/>
      </c>
      <c r="V427" s="12"/>
      <c r="W427" s="12"/>
    </row>
    <row r="428" spans="5:23" ht="13.5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38"/>
        <v/>
      </c>
      <c r="K428" s="49" t="str" cm="1">
        <f t="array" ref="K428">IF(M669="","",
$N$477*(M669/LOOKUP($F428,_xlfn._xlws.FILTER($F$468:$F$477,G$468:G$477&lt;&gt;""),_xlfn._xlws.FILTER(G$468:G$477,G$468:G$477&lt;&gt;"")))*(N669/LOOKUP($F428,_xlfn._xlws.FILTER($F$468:$F$477,H$468:H$477&lt;&gt;""),_xlfn._xlws.FILTER(H$468:H$477,H$468:H$477&lt;&gt;""))))</f>
        <v/>
      </c>
      <c r="L428" s="50" t="str">
        <f t="shared" si="39"/>
        <v/>
      </c>
      <c r="M428" s="42" t="str">
        <f t="shared" si="46"/>
        <v/>
      </c>
      <c r="N428" s="12"/>
      <c r="O428" s="23">
        <v>50952</v>
      </c>
      <c r="P428" s="51" t="str">
        <f t="shared" si="41"/>
        <v/>
      </c>
      <c r="Q428" s="51" t="str">
        <f t="shared" si="42"/>
        <v/>
      </c>
      <c r="R428" s="51" t="str">
        <f t="shared" si="43"/>
        <v/>
      </c>
      <c r="S428" s="51" t="str">
        <f t="shared" si="44"/>
        <v/>
      </c>
      <c r="T428" s="51" t="str">
        <f t="shared" si="45"/>
        <v/>
      </c>
      <c r="U428" s="42" t="str">
        <f t="shared" si="40"/>
        <v/>
      </c>
      <c r="V428" s="12"/>
      <c r="W428" s="12"/>
    </row>
    <row r="429" spans="5:23" ht="13.5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38"/>
        <v/>
      </c>
      <c r="K429" s="49" t="str" cm="1">
        <f t="array" ref="K429">IF(M670="","",
$N$477*(M670/LOOKUP($F429,_xlfn._xlws.FILTER($F$468:$F$477,G$468:G$477&lt;&gt;""),_xlfn._xlws.FILTER(G$468:G$477,G$468:G$477&lt;&gt;"")))*(N670/LOOKUP($F429,_xlfn._xlws.FILTER($F$468:$F$477,H$468:H$477&lt;&gt;""),_xlfn._xlws.FILTER(H$468:H$477,H$468:H$477&lt;&gt;""))))</f>
        <v/>
      </c>
      <c r="L429" s="50" t="str">
        <f t="shared" si="39"/>
        <v/>
      </c>
      <c r="M429" s="42" t="str">
        <f t="shared" si="46"/>
        <v/>
      </c>
      <c r="N429" s="12"/>
      <c r="O429" s="23">
        <v>50983</v>
      </c>
      <c r="P429" s="51" t="str">
        <f t="shared" si="41"/>
        <v/>
      </c>
      <c r="Q429" s="51" t="str">
        <f t="shared" si="42"/>
        <v/>
      </c>
      <c r="R429" s="51" t="str">
        <f t="shared" si="43"/>
        <v/>
      </c>
      <c r="S429" s="51" t="str">
        <f t="shared" si="44"/>
        <v/>
      </c>
      <c r="T429" s="51" t="str">
        <f t="shared" si="45"/>
        <v/>
      </c>
      <c r="U429" s="42" t="str">
        <f t="shared" si="40"/>
        <v/>
      </c>
      <c r="V429" s="12"/>
      <c r="W429" s="12"/>
    </row>
    <row r="430" spans="5:23" ht="13.5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38"/>
        <v/>
      </c>
      <c r="K430" s="49" t="str" cm="1">
        <f t="array" ref="K430">IF(M671="","",
$N$477*(M671/LOOKUP($F430,_xlfn._xlws.FILTER($F$468:$F$477,G$468:G$477&lt;&gt;""),_xlfn._xlws.FILTER(G$468:G$477,G$468:G$477&lt;&gt;"")))*(N671/LOOKUP($F430,_xlfn._xlws.FILTER($F$468:$F$477,H$468:H$477&lt;&gt;""),_xlfn._xlws.FILTER(H$468:H$477,H$468:H$477&lt;&gt;""))))</f>
        <v/>
      </c>
      <c r="L430" s="50" t="str">
        <f t="shared" si="39"/>
        <v/>
      </c>
      <c r="M430" s="42" t="str">
        <f t="shared" si="46"/>
        <v/>
      </c>
      <c r="N430" s="12"/>
      <c r="O430" s="23">
        <v>51014</v>
      </c>
      <c r="P430" s="51" t="str">
        <f t="shared" si="41"/>
        <v/>
      </c>
      <c r="Q430" s="51" t="str">
        <f t="shared" si="42"/>
        <v/>
      </c>
      <c r="R430" s="51" t="str">
        <f t="shared" si="43"/>
        <v/>
      </c>
      <c r="S430" s="51" t="str">
        <f t="shared" si="44"/>
        <v/>
      </c>
      <c r="T430" s="51" t="str">
        <f t="shared" si="45"/>
        <v/>
      </c>
      <c r="U430" s="42" t="str">
        <f t="shared" si="40"/>
        <v/>
      </c>
      <c r="V430" s="12"/>
      <c r="W430" s="12"/>
    </row>
    <row r="431" spans="5:23" ht="13.5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38"/>
        <v/>
      </c>
      <c r="K431" s="49" t="str" cm="1">
        <f t="array" ref="K431">IF(M672="","",
$N$477*(M672/LOOKUP($F431,_xlfn._xlws.FILTER($F$468:$F$477,G$468:G$477&lt;&gt;""),_xlfn._xlws.FILTER(G$468:G$477,G$468:G$477&lt;&gt;"")))*(N672/LOOKUP($F431,_xlfn._xlws.FILTER($F$468:$F$477,H$468:H$477&lt;&gt;""),_xlfn._xlws.FILTER(H$468:H$477,H$468:H$477&lt;&gt;""))))</f>
        <v/>
      </c>
      <c r="L431" s="50" t="str">
        <f t="shared" si="39"/>
        <v/>
      </c>
      <c r="M431" s="42" t="str">
        <f t="shared" si="46"/>
        <v/>
      </c>
      <c r="N431" s="12"/>
      <c r="O431" s="23">
        <v>51044</v>
      </c>
      <c r="P431" s="51" t="str">
        <f t="shared" si="41"/>
        <v/>
      </c>
      <c r="Q431" s="51" t="str">
        <f t="shared" si="42"/>
        <v/>
      </c>
      <c r="R431" s="51" t="str">
        <f t="shared" si="43"/>
        <v/>
      </c>
      <c r="S431" s="51" t="str">
        <f t="shared" si="44"/>
        <v/>
      </c>
      <c r="T431" s="51" t="str">
        <f t="shared" si="45"/>
        <v/>
      </c>
      <c r="U431" s="42" t="str">
        <f t="shared" si="40"/>
        <v/>
      </c>
      <c r="V431" s="12"/>
      <c r="W431" s="12"/>
    </row>
    <row r="432" spans="5:23" ht="13.5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38"/>
        <v/>
      </c>
      <c r="K432" s="49" t="str" cm="1">
        <f t="array" ref="K432">IF(M673="","",
$N$477*(M673/LOOKUP($F432,_xlfn._xlws.FILTER($F$468:$F$477,G$468:G$477&lt;&gt;""),_xlfn._xlws.FILTER(G$468:G$477,G$468:G$477&lt;&gt;"")))*(N673/LOOKUP($F432,_xlfn._xlws.FILTER($F$468:$F$477,H$468:H$477&lt;&gt;""),_xlfn._xlws.FILTER(H$468:H$477,H$468:H$477&lt;&gt;""))))</f>
        <v/>
      </c>
      <c r="L432" s="50" t="str">
        <f t="shared" si="39"/>
        <v/>
      </c>
      <c r="M432" s="42" t="str">
        <f t="shared" si="46"/>
        <v/>
      </c>
      <c r="N432" s="12"/>
      <c r="O432" s="23">
        <v>51075</v>
      </c>
      <c r="P432" s="51" t="str">
        <f t="shared" ref="P432:P445" si="47">IFERROR((G432*Q$480)/$L432*(123.742195329397/Q$481),"")</f>
        <v/>
      </c>
      <c r="Q432" s="51" t="str">
        <f t="shared" ref="Q432:Q445" si="48">IFERROR((H432*R$480)/$L432*(123.742195329397/R$481),"")</f>
        <v/>
      </c>
      <c r="R432" s="51" t="str">
        <f t="shared" ref="R432:R445" si="49">IFERROR((I432*S$480)/$L432*(123.742195329397/S$481),"")</f>
        <v/>
      </c>
      <c r="S432" s="51" t="str">
        <f t="shared" ref="S432:S445" si="50">IFERROR((J432*T$480)/$L432*(123.742195329397/T$481),"")</f>
        <v/>
      </c>
      <c r="T432" s="51" t="str">
        <f t="shared" ref="T432:T445" si="51">IFERROR((K432*U$480)/$L432*(123.742195329397/U$481),"")</f>
        <v/>
      </c>
      <c r="U432" s="42" t="str">
        <f t="shared" si="40"/>
        <v/>
      </c>
      <c r="V432" s="12"/>
      <c r="W432" s="12"/>
    </row>
    <row r="433" spans="5:23" ht="13.5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38"/>
        <v/>
      </c>
      <c r="K433" s="49" t="str" cm="1">
        <f t="array" ref="K433">IF(M674="","",
$N$477*(M674/LOOKUP($F433,_xlfn._xlws.FILTER($F$468:$F$477,G$468:G$477&lt;&gt;""),_xlfn._xlws.FILTER(G$468:G$477,G$468:G$477&lt;&gt;"")))*(N674/LOOKUP($F433,_xlfn._xlws.FILTER($F$468:$F$477,H$468:H$477&lt;&gt;""),_xlfn._xlws.FILTER(H$468:H$477,H$468:H$477&lt;&gt;""))))</f>
        <v/>
      </c>
      <c r="L433" s="50" t="str">
        <f t="shared" si="39"/>
        <v/>
      </c>
      <c r="M433" s="42" t="str">
        <f t="shared" si="46"/>
        <v/>
      </c>
      <c r="N433" s="12"/>
      <c r="O433" s="23">
        <v>51105</v>
      </c>
      <c r="P433" s="51" t="str">
        <f t="shared" si="47"/>
        <v/>
      </c>
      <c r="Q433" s="51" t="str">
        <f t="shared" si="48"/>
        <v/>
      </c>
      <c r="R433" s="51" t="str">
        <f t="shared" si="49"/>
        <v/>
      </c>
      <c r="S433" s="51" t="str">
        <f t="shared" si="50"/>
        <v/>
      </c>
      <c r="T433" s="51" t="str">
        <f t="shared" si="51"/>
        <v/>
      </c>
      <c r="U433" s="42" t="str">
        <f t="shared" si="40"/>
        <v/>
      </c>
      <c r="V433" s="12"/>
      <c r="W433" s="12"/>
    </row>
    <row r="434" spans="5:23" ht="13.5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38"/>
        <v/>
      </c>
      <c r="K434" s="49" t="str" cm="1">
        <f t="array" ref="K434">IF(M675="","",
$N$477*(M675/LOOKUP($F434,_xlfn._xlws.FILTER($F$468:$F$477,G$468:G$477&lt;&gt;""),_xlfn._xlws.FILTER(G$468:G$477,G$468:G$477&lt;&gt;"")))*(N675/LOOKUP($F434,_xlfn._xlws.FILTER($F$468:$F$477,H$468:H$477&lt;&gt;""),_xlfn._xlws.FILTER(H$468:H$477,H$468:H$477&lt;&gt;""))))</f>
        <v/>
      </c>
      <c r="L434" s="50" t="str">
        <f t="shared" si="39"/>
        <v/>
      </c>
      <c r="M434" s="42" t="str">
        <f t="shared" si="46"/>
        <v/>
      </c>
      <c r="N434" s="12"/>
      <c r="O434" s="23">
        <v>51136</v>
      </c>
      <c r="P434" s="51" t="str">
        <f t="shared" si="47"/>
        <v/>
      </c>
      <c r="Q434" s="51" t="str">
        <f t="shared" si="48"/>
        <v/>
      </c>
      <c r="R434" s="51" t="str">
        <f t="shared" si="49"/>
        <v/>
      </c>
      <c r="S434" s="51" t="str">
        <f t="shared" si="50"/>
        <v/>
      </c>
      <c r="T434" s="51" t="str">
        <f t="shared" si="51"/>
        <v/>
      </c>
      <c r="U434" s="42" t="str">
        <f t="shared" si="40"/>
        <v/>
      </c>
      <c r="V434" s="12"/>
      <c r="W434" s="12"/>
    </row>
    <row r="435" spans="5:23" ht="13.5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52">IF(J676="","",J676)</f>
        <v/>
      </c>
      <c r="K435" s="49" t="str" cm="1">
        <f t="array" ref="K435">IF(M676="","",
$N$477*(M676/LOOKUP($F435,_xlfn._xlws.FILTER($F$468:$F$477,G$468:G$477&lt;&gt;""),_xlfn._xlws.FILTER(G$468:G$477,G$468:G$477&lt;&gt;"")))*(N676/LOOKUP($F435,_xlfn._xlws.FILTER($F$468:$F$477,H$468:H$477&lt;&gt;""),_xlfn._xlws.FILTER(H$468:H$477,H$468:H$477&lt;&gt;""))))</f>
        <v/>
      </c>
      <c r="L435" s="50" t="str">
        <f t="shared" ref="L435:L445" si="53">IF(V676="","",V676)</f>
        <v/>
      </c>
      <c r="M435" s="42" t="str">
        <f t="shared" si="46"/>
        <v/>
      </c>
      <c r="N435" s="12"/>
      <c r="O435" s="23">
        <v>51167</v>
      </c>
      <c r="P435" s="51" t="str">
        <f t="shared" si="47"/>
        <v/>
      </c>
      <c r="Q435" s="51" t="str">
        <f t="shared" si="48"/>
        <v/>
      </c>
      <c r="R435" s="51" t="str">
        <f t="shared" si="49"/>
        <v/>
      </c>
      <c r="S435" s="51" t="str">
        <f t="shared" si="50"/>
        <v/>
      </c>
      <c r="T435" s="51" t="str">
        <f t="shared" si="51"/>
        <v/>
      </c>
      <c r="U435" s="42" t="str">
        <f t="shared" ref="U435:U445" si="54">IF(P435="","",SUM(P435:T435))</f>
        <v/>
      </c>
      <c r="V435" s="12"/>
      <c r="W435" s="12"/>
    </row>
    <row r="436" spans="5:23" ht="13.5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52"/>
        <v/>
      </c>
      <c r="K436" s="49" t="str" cm="1">
        <f t="array" ref="K436">IF(M677="","",
$N$477*(M677/LOOKUP($F436,_xlfn._xlws.FILTER($F$468:$F$477,G$468:G$477&lt;&gt;""),_xlfn._xlws.FILTER(G$468:G$477,G$468:G$477&lt;&gt;"")))*(N677/LOOKUP($F436,_xlfn._xlws.FILTER($F$468:$F$477,H$468:H$477&lt;&gt;""),_xlfn._xlws.FILTER(H$468:H$477,H$468:H$477&lt;&gt;""))))</f>
        <v/>
      </c>
      <c r="L436" s="50" t="str">
        <f t="shared" si="53"/>
        <v/>
      </c>
      <c r="M436" s="42" t="str">
        <f t="shared" si="46"/>
        <v/>
      </c>
      <c r="N436" s="12"/>
      <c r="O436" s="23">
        <v>51196</v>
      </c>
      <c r="P436" s="51" t="str">
        <f t="shared" si="47"/>
        <v/>
      </c>
      <c r="Q436" s="51" t="str">
        <f t="shared" si="48"/>
        <v/>
      </c>
      <c r="R436" s="51" t="str">
        <f t="shared" si="49"/>
        <v/>
      </c>
      <c r="S436" s="51" t="str">
        <f t="shared" si="50"/>
        <v/>
      </c>
      <c r="T436" s="51" t="str">
        <f t="shared" si="51"/>
        <v/>
      </c>
      <c r="U436" s="42" t="str">
        <f t="shared" si="54"/>
        <v/>
      </c>
      <c r="V436" s="12"/>
      <c r="W436" s="12"/>
    </row>
    <row r="437" spans="5:23" ht="13.5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52"/>
        <v/>
      </c>
      <c r="K437" s="49" t="str" cm="1">
        <f t="array" ref="K437">IF(M678="","",
$N$477*(M678/LOOKUP($F437,_xlfn._xlws.FILTER($F$468:$F$477,G$468:G$477&lt;&gt;""),_xlfn._xlws.FILTER(G$468:G$477,G$468:G$477&lt;&gt;"")))*(N678/LOOKUP($F437,_xlfn._xlws.FILTER($F$468:$F$477,H$468:H$477&lt;&gt;""),_xlfn._xlws.FILTER(H$468:H$477,H$468:H$477&lt;&gt;""))))</f>
        <v/>
      </c>
      <c r="L437" s="50" t="str">
        <f t="shared" si="53"/>
        <v/>
      </c>
      <c r="M437" s="42" t="str">
        <f t="shared" si="46"/>
        <v/>
      </c>
      <c r="N437" s="12"/>
      <c r="O437" s="23">
        <v>51227</v>
      </c>
      <c r="P437" s="51" t="str">
        <f t="shared" si="47"/>
        <v/>
      </c>
      <c r="Q437" s="51" t="str">
        <f t="shared" si="48"/>
        <v/>
      </c>
      <c r="R437" s="51" t="str">
        <f t="shared" si="49"/>
        <v/>
      </c>
      <c r="S437" s="51" t="str">
        <f t="shared" si="50"/>
        <v/>
      </c>
      <c r="T437" s="51" t="str">
        <f t="shared" si="51"/>
        <v/>
      </c>
      <c r="U437" s="42" t="str">
        <f t="shared" si="54"/>
        <v/>
      </c>
      <c r="V437" s="12"/>
      <c r="W437" s="12"/>
    </row>
    <row r="438" spans="5:23" ht="13.5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52"/>
        <v/>
      </c>
      <c r="K438" s="49" t="str" cm="1">
        <f t="array" ref="K438">IF(M679="","",
$N$477*(M679/LOOKUP($F438,_xlfn._xlws.FILTER($F$468:$F$477,G$468:G$477&lt;&gt;""),_xlfn._xlws.FILTER(G$468:G$477,G$468:G$477&lt;&gt;"")))*(N679/LOOKUP($F438,_xlfn._xlws.FILTER($F$468:$F$477,H$468:H$477&lt;&gt;""),_xlfn._xlws.FILTER(H$468:H$477,H$468:H$477&lt;&gt;""))))</f>
        <v/>
      </c>
      <c r="L438" s="50" t="str">
        <f t="shared" si="53"/>
        <v/>
      </c>
      <c r="M438" s="42" t="str">
        <f t="shared" si="46"/>
        <v/>
      </c>
      <c r="N438" s="12"/>
      <c r="O438" s="23">
        <v>51257</v>
      </c>
      <c r="P438" s="51" t="str">
        <f t="shared" si="47"/>
        <v/>
      </c>
      <c r="Q438" s="51" t="str">
        <f t="shared" si="48"/>
        <v/>
      </c>
      <c r="R438" s="51" t="str">
        <f t="shared" si="49"/>
        <v/>
      </c>
      <c r="S438" s="51" t="str">
        <f t="shared" si="50"/>
        <v/>
      </c>
      <c r="T438" s="51" t="str">
        <f t="shared" si="51"/>
        <v/>
      </c>
      <c r="U438" s="42" t="str">
        <f t="shared" si="54"/>
        <v/>
      </c>
      <c r="V438" s="12"/>
      <c r="W438" s="12"/>
    </row>
    <row r="439" spans="5:23" ht="13.5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52"/>
        <v/>
      </c>
      <c r="K439" s="49" t="str" cm="1">
        <f t="array" ref="K439">IF(M680="","",
$N$477*(M680/LOOKUP($F439,_xlfn._xlws.FILTER($F$468:$F$477,G$468:G$477&lt;&gt;""),_xlfn._xlws.FILTER(G$468:G$477,G$468:G$477&lt;&gt;"")))*(N680/LOOKUP($F439,_xlfn._xlws.FILTER($F$468:$F$477,H$468:H$477&lt;&gt;""),_xlfn._xlws.FILTER(H$468:H$477,H$468:H$477&lt;&gt;""))))</f>
        <v/>
      </c>
      <c r="L439" s="50" t="str">
        <f t="shared" si="53"/>
        <v/>
      </c>
      <c r="M439" s="42" t="str">
        <f t="shared" si="46"/>
        <v/>
      </c>
      <c r="N439" s="12"/>
      <c r="O439" s="23">
        <v>51288</v>
      </c>
      <c r="P439" s="51" t="str">
        <f t="shared" si="47"/>
        <v/>
      </c>
      <c r="Q439" s="51" t="str">
        <f t="shared" si="48"/>
        <v/>
      </c>
      <c r="R439" s="51" t="str">
        <f t="shared" si="49"/>
        <v/>
      </c>
      <c r="S439" s="51" t="str">
        <f t="shared" si="50"/>
        <v/>
      </c>
      <c r="T439" s="51" t="str">
        <f t="shared" si="51"/>
        <v/>
      </c>
      <c r="U439" s="42" t="str">
        <f t="shared" si="54"/>
        <v/>
      </c>
      <c r="V439" s="12"/>
      <c r="W439" s="12"/>
    </row>
    <row r="440" spans="5:23" ht="13.5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52"/>
        <v/>
      </c>
      <c r="K440" s="49" t="str" cm="1">
        <f t="array" ref="K440">IF(M681="","",
$N$477*(M681/LOOKUP($F440,_xlfn._xlws.FILTER($F$468:$F$477,G$468:G$477&lt;&gt;""),_xlfn._xlws.FILTER(G$468:G$477,G$468:G$477&lt;&gt;"")))*(N681/LOOKUP($F440,_xlfn._xlws.FILTER($F$468:$F$477,H$468:H$477&lt;&gt;""),_xlfn._xlws.FILTER(H$468:H$477,H$468:H$477&lt;&gt;""))))</f>
        <v/>
      </c>
      <c r="L440" s="50" t="str">
        <f t="shared" si="53"/>
        <v/>
      </c>
      <c r="M440" s="42" t="str">
        <f t="shared" si="46"/>
        <v/>
      </c>
      <c r="N440" s="12"/>
      <c r="O440" s="23">
        <v>51318</v>
      </c>
      <c r="P440" s="51" t="str">
        <f t="shared" si="47"/>
        <v/>
      </c>
      <c r="Q440" s="51" t="str">
        <f t="shared" si="48"/>
        <v/>
      </c>
      <c r="R440" s="51" t="str">
        <f t="shared" si="49"/>
        <v/>
      </c>
      <c r="S440" s="51" t="str">
        <f t="shared" si="50"/>
        <v/>
      </c>
      <c r="T440" s="51" t="str">
        <f t="shared" si="51"/>
        <v/>
      </c>
      <c r="U440" s="42" t="str">
        <f t="shared" si="54"/>
        <v/>
      </c>
      <c r="V440" s="12"/>
      <c r="W440" s="12"/>
    </row>
    <row r="441" spans="5:23" ht="13.5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52"/>
        <v/>
      </c>
      <c r="K441" s="49" t="str" cm="1">
        <f t="array" ref="K441">IF(M682="","",
$N$477*(M682/LOOKUP($F441,_xlfn._xlws.FILTER($F$468:$F$477,G$468:G$477&lt;&gt;""),_xlfn._xlws.FILTER(G$468:G$477,G$468:G$477&lt;&gt;"")))*(N682/LOOKUP($F441,_xlfn._xlws.FILTER($F$468:$F$477,H$468:H$477&lt;&gt;""),_xlfn._xlws.FILTER(H$468:H$477,H$468:H$477&lt;&gt;""))))</f>
        <v/>
      </c>
      <c r="L441" s="50" t="str">
        <f t="shared" si="53"/>
        <v/>
      </c>
      <c r="M441" s="42" t="str">
        <f t="shared" si="46"/>
        <v/>
      </c>
      <c r="N441" s="12"/>
      <c r="O441" s="23">
        <v>51349</v>
      </c>
      <c r="P441" s="51" t="str">
        <f t="shared" si="47"/>
        <v/>
      </c>
      <c r="Q441" s="51" t="str">
        <f t="shared" si="48"/>
        <v/>
      </c>
      <c r="R441" s="51" t="str">
        <f t="shared" si="49"/>
        <v/>
      </c>
      <c r="S441" s="51" t="str">
        <f t="shared" si="50"/>
        <v/>
      </c>
      <c r="T441" s="51" t="str">
        <f t="shared" si="51"/>
        <v/>
      </c>
      <c r="U441" s="42" t="str">
        <f t="shared" si="54"/>
        <v/>
      </c>
      <c r="V441" s="12"/>
      <c r="W441" s="12"/>
    </row>
    <row r="442" spans="5:23" ht="13.5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52"/>
        <v/>
      </c>
      <c r="K442" s="49" t="str" cm="1">
        <f t="array" ref="K442">IF(M683="","",
$N$477*(M683/LOOKUP($F442,_xlfn._xlws.FILTER($F$468:$F$477,G$468:G$477&lt;&gt;""),_xlfn._xlws.FILTER(G$468:G$477,G$468:G$477&lt;&gt;"")))*(N683/LOOKUP($F442,_xlfn._xlws.FILTER($F$468:$F$477,H$468:H$477&lt;&gt;""),_xlfn._xlws.FILTER(H$468:H$477,H$468:H$477&lt;&gt;""))))</f>
        <v/>
      </c>
      <c r="L442" s="50" t="str">
        <f t="shared" si="53"/>
        <v/>
      </c>
      <c r="M442" s="42" t="str">
        <f t="shared" si="46"/>
        <v/>
      </c>
      <c r="N442" s="12"/>
      <c r="O442" s="23">
        <v>51380</v>
      </c>
      <c r="P442" s="51" t="str">
        <f t="shared" si="47"/>
        <v/>
      </c>
      <c r="Q442" s="51" t="str">
        <f t="shared" si="48"/>
        <v/>
      </c>
      <c r="R442" s="51" t="str">
        <f t="shared" si="49"/>
        <v/>
      </c>
      <c r="S442" s="51" t="str">
        <f t="shared" si="50"/>
        <v/>
      </c>
      <c r="T442" s="51" t="str">
        <f t="shared" si="51"/>
        <v/>
      </c>
      <c r="U442" s="42" t="str">
        <f t="shared" si="54"/>
        <v/>
      </c>
      <c r="V442" s="12"/>
      <c r="W442" s="12"/>
    </row>
    <row r="443" spans="5:23" ht="13.5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52"/>
        <v/>
      </c>
      <c r="K443" s="49" t="str" cm="1">
        <f t="array" ref="K443">IF(M684="","",
$N$477*(M684/LOOKUP($F443,_xlfn._xlws.FILTER($F$468:$F$477,G$468:G$477&lt;&gt;""),_xlfn._xlws.FILTER(G$468:G$477,G$468:G$477&lt;&gt;"")))*(N684/LOOKUP($F443,_xlfn._xlws.FILTER($F$468:$F$477,H$468:H$477&lt;&gt;""),_xlfn._xlws.FILTER(H$468:H$477,H$468:H$477&lt;&gt;""))))</f>
        <v/>
      </c>
      <c r="L443" s="50" t="str">
        <f t="shared" si="53"/>
        <v/>
      </c>
      <c r="M443" s="42" t="str">
        <f t="shared" si="46"/>
        <v/>
      </c>
      <c r="N443" s="12"/>
      <c r="O443" s="23">
        <v>51410</v>
      </c>
      <c r="P443" s="51" t="str">
        <f t="shared" si="47"/>
        <v/>
      </c>
      <c r="Q443" s="51" t="str">
        <f t="shared" si="48"/>
        <v/>
      </c>
      <c r="R443" s="51" t="str">
        <f t="shared" si="49"/>
        <v/>
      </c>
      <c r="S443" s="51" t="str">
        <f t="shared" si="50"/>
        <v/>
      </c>
      <c r="T443" s="51" t="str">
        <f t="shared" si="51"/>
        <v/>
      </c>
      <c r="U443" s="42" t="str">
        <f t="shared" si="54"/>
        <v/>
      </c>
      <c r="V443" s="12"/>
      <c r="W443" s="12"/>
    </row>
    <row r="444" spans="5:23" ht="13.5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52"/>
        <v/>
      </c>
      <c r="K444" s="49" t="str" cm="1">
        <f t="array" ref="K444">IF(M685="","",
$N$477*(M685/LOOKUP($F444,_xlfn._xlws.FILTER($F$468:$F$477,G$468:G$477&lt;&gt;""),_xlfn._xlws.FILTER(G$468:G$477,G$468:G$477&lt;&gt;"")))*(N685/LOOKUP($F444,_xlfn._xlws.FILTER($F$468:$F$477,H$468:H$477&lt;&gt;""),_xlfn._xlws.FILTER(H$468:H$477,H$468:H$477&lt;&gt;""))))</f>
        <v/>
      </c>
      <c r="L444" s="50" t="str">
        <f t="shared" si="53"/>
        <v/>
      </c>
      <c r="M444" s="42" t="str">
        <f t="shared" si="46"/>
        <v/>
      </c>
      <c r="N444" s="12"/>
      <c r="O444" s="23">
        <v>51441</v>
      </c>
      <c r="P444" s="51" t="str">
        <f t="shared" si="47"/>
        <v/>
      </c>
      <c r="Q444" s="51" t="str">
        <f t="shared" si="48"/>
        <v/>
      </c>
      <c r="R444" s="51" t="str">
        <f t="shared" si="49"/>
        <v/>
      </c>
      <c r="S444" s="51" t="str">
        <f t="shared" si="50"/>
        <v/>
      </c>
      <c r="T444" s="51" t="str">
        <f t="shared" si="51"/>
        <v/>
      </c>
      <c r="U444" s="42" t="str">
        <f t="shared" si="54"/>
        <v/>
      </c>
      <c r="V444" s="12"/>
      <c r="W444" s="12"/>
    </row>
    <row r="445" spans="5:23" ht="13.5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52"/>
        <v/>
      </c>
      <c r="K445" s="55" t="str" cm="1">
        <f t="array" ref="K445">IF(M686="","",
$N$477*(M686/LOOKUP($F445,_xlfn._xlws.FILTER($F$468:$F$477,G$468:G$477&lt;&gt;""),_xlfn._xlws.FILTER(G$468:G$477,G$468:G$477&lt;&gt;"")))*(N686/LOOKUP($F445,_xlfn._xlws.FILTER($F$468:$F$477,H$468:H$477&lt;&gt;""),_xlfn._xlws.FILTER(H$468:H$477,H$468:H$477&lt;&gt;""))))</f>
        <v/>
      </c>
      <c r="L445" s="56" t="str">
        <f t="shared" si="53"/>
        <v/>
      </c>
      <c r="M445" s="57" t="str">
        <f t="shared" si="46"/>
        <v/>
      </c>
      <c r="N445" s="12"/>
      <c r="O445" s="32">
        <v>51471</v>
      </c>
      <c r="P445" s="58" t="str">
        <f t="shared" si="47"/>
        <v/>
      </c>
      <c r="Q445" s="58" t="str">
        <f t="shared" si="48"/>
        <v/>
      </c>
      <c r="R445" s="58" t="str">
        <f t="shared" si="49"/>
        <v/>
      </c>
      <c r="S445" s="58" t="str">
        <f t="shared" si="50"/>
        <v/>
      </c>
      <c r="T445" s="58" t="str">
        <f t="shared" si="51"/>
        <v/>
      </c>
      <c r="U445" s="57" t="str">
        <f t="shared" si="54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52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53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54</v>
      </c>
      <c r="G453" s="61" t="s">
        <v>84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1.5090893999999999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45536</v>
      </c>
      <c r="G455" s="65"/>
      <c r="H455" s="65"/>
      <c r="I455" s="65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45689</v>
      </c>
      <c r="G456" s="65"/>
      <c r="H456" s="65"/>
      <c r="I456" s="65">
        <v>1.1001896063226724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>
        <v>46082</v>
      </c>
      <c r="G457" s="65"/>
      <c r="H457" s="65">
        <v>1.5893124911160985</v>
      </c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>
        <v>46266</v>
      </c>
      <c r="G458" s="65"/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55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56</v>
      </c>
      <c r="G466" s="38" t="s">
        <v>31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54</v>
      </c>
      <c r="G467" s="69" t="s">
        <v>72</v>
      </c>
      <c r="H467" s="69" t="s">
        <v>73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43132</v>
      </c>
      <c r="G468" s="63">
        <v>121.4</v>
      </c>
      <c r="H468" s="63">
        <v>74.63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/>
      <c r="G469" s="65"/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35">
        <v>251.89399894453334</v>
      </c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57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58</v>
      </c>
      <c r="Q480" s="74">
        <v>0.59936718313663351</v>
      </c>
      <c r="R480" s="74">
        <v>7.4428691833688512E-2</v>
      </c>
      <c r="S480" s="74">
        <v>7.7665812432695519E-2</v>
      </c>
      <c r="T480" s="74">
        <v>6.2007595343024696E-3</v>
      </c>
      <c r="U480" s="74">
        <v>0.24233755306267996</v>
      </c>
      <c r="V480" s="75"/>
      <c r="W480" s="12"/>
    </row>
    <row r="481" spans="5:23" s="59" customFormat="1">
      <c r="E481" s="12"/>
      <c r="F481" s="76" t="s">
        <v>59</v>
      </c>
      <c r="G481" s="7"/>
      <c r="H481" s="7"/>
      <c r="I481" s="7"/>
      <c r="J481" s="7"/>
      <c r="K481" s="12"/>
      <c r="L481" s="76" t="s">
        <v>60</v>
      </c>
      <c r="M481" s="12"/>
      <c r="N481" s="12"/>
      <c r="O481" s="12"/>
      <c r="P481" s="77" t="s">
        <v>61</v>
      </c>
      <c r="Q481" s="78">
        <v>134.24229</v>
      </c>
      <c r="R481" s="78">
        <v>132.96893787575152</v>
      </c>
      <c r="S481" s="78">
        <v>103.68702807357212</v>
      </c>
      <c r="T481" s="78">
        <v>0.61</v>
      </c>
      <c r="U481" s="78">
        <v>251.89399894453408</v>
      </c>
      <c r="V481" s="71"/>
      <c r="W481" s="12"/>
    </row>
    <row r="482" spans="5:23" s="59" customFormat="1">
      <c r="E482" s="12"/>
      <c r="F482" s="79" t="s">
        <v>3</v>
      </c>
      <c r="G482" s="38" t="s">
        <v>84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31</v>
      </c>
      <c r="N482" s="80" t="s">
        <v>74</v>
      </c>
      <c r="O482" s="72"/>
      <c r="P482" s="81" t="s">
        <v>3</v>
      </c>
      <c r="Q482" s="61" t="s">
        <v>84</v>
      </c>
      <c r="R482" s="82" t="s">
        <v>10</v>
      </c>
      <c r="S482" s="82" t="s">
        <v>11</v>
      </c>
      <c r="T482" s="82" t="s">
        <v>12</v>
      </c>
      <c r="U482" s="82" t="s">
        <v>31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104.1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254.1</v>
      </c>
      <c r="N483" s="83">
        <v>64.650000000000006</v>
      </c>
      <c r="O483" s="12"/>
      <c r="P483" s="84">
        <v>45292</v>
      </c>
      <c r="Q483" s="85">
        <v>17.024379232505623</v>
      </c>
      <c r="R483" s="85">
        <v>15.794669299111547</v>
      </c>
      <c r="S483" s="85">
        <v>20.749508907403658</v>
      </c>
      <c r="T483" s="85">
        <v>475.40983606557381</v>
      </c>
      <c r="U483" s="85">
        <v>81.318060918211941</v>
      </c>
      <c r="V483" s="85">
        <v>167.85044763265168</v>
      </c>
      <c r="W483" s="12"/>
    </row>
    <row r="484" spans="5:23" s="59" customFormat="1">
      <c r="E484" s="12"/>
      <c r="F484" s="23">
        <v>45323</v>
      </c>
      <c r="G484" s="39">
        <v>104.1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239.1</v>
      </c>
      <c r="N484" s="39">
        <v>65.14</v>
      </c>
      <c r="O484" s="12"/>
      <c r="P484" s="23">
        <v>45323</v>
      </c>
      <c r="Q484" s="86">
        <v>17.024379232505623</v>
      </c>
      <c r="R484" s="86">
        <v>15.202369200394866</v>
      </c>
      <c r="S484" s="86">
        <v>20.553963143990856</v>
      </c>
      <c r="T484" s="86">
        <v>421.31147540983613</v>
      </c>
      <c r="U484" s="86">
        <v>71.907649400965184</v>
      </c>
      <c r="V484" s="86">
        <v>164.54007369406949</v>
      </c>
      <c r="W484" s="12"/>
    </row>
    <row r="485" spans="5:23" s="59" customFormat="1">
      <c r="E485" s="12"/>
      <c r="F485" s="23">
        <v>45352</v>
      </c>
      <c r="G485" s="39">
        <v>104.1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187.7</v>
      </c>
      <c r="N485" s="39">
        <v>66.489999999999995</v>
      </c>
      <c r="O485" s="12"/>
      <c r="P485" s="23">
        <v>45352</v>
      </c>
      <c r="Q485" s="86">
        <v>17.024379232505623</v>
      </c>
      <c r="R485" s="86">
        <v>16.288252714708765</v>
      </c>
      <c r="S485" s="86">
        <v>19.576234326926865</v>
      </c>
      <c r="T485" s="86">
        <v>429.50819672131149</v>
      </c>
      <c r="U485" s="86">
        <v>37.749007128191145</v>
      </c>
      <c r="V485" s="86">
        <v>154.36572917435259</v>
      </c>
      <c r="W485" s="12"/>
    </row>
    <row r="486" spans="5:23" s="59" customFormat="1">
      <c r="E486" s="12"/>
      <c r="F486" s="23">
        <v>45383</v>
      </c>
      <c r="G486" s="39">
        <v>104.9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193.6</v>
      </c>
      <c r="N486" s="39">
        <v>66.14</v>
      </c>
      <c r="O486" s="12"/>
      <c r="P486" s="23">
        <v>45383</v>
      </c>
      <c r="Q486" s="86">
        <v>17.923702031602716</v>
      </c>
      <c r="R486" s="86">
        <v>16.880552813425467</v>
      </c>
      <c r="S486" s="86">
        <v>19.869552972046062</v>
      </c>
      <c r="T486" s="86">
        <v>454.09836065573774</v>
      </c>
      <c r="U486" s="86">
        <v>41.330994575986843</v>
      </c>
      <c r="V486" s="86">
        <v>156.37829363655069</v>
      </c>
      <c r="W486" s="12"/>
    </row>
    <row r="487" spans="5:23" s="59" customFormat="1">
      <c r="E487" s="12"/>
      <c r="F487" s="23">
        <v>45413</v>
      </c>
      <c r="G487" s="39">
        <v>104.9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188.6</v>
      </c>
      <c r="N487" s="39">
        <v>66.22</v>
      </c>
      <c r="O487" s="12"/>
      <c r="P487" s="23">
        <v>45413</v>
      </c>
      <c r="Q487" s="86">
        <v>17.923702031602716</v>
      </c>
      <c r="R487" s="86">
        <v>16.880552813425467</v>
      </c>
      <c r="S487" s="86">
        <v>19.478461445220468</v>
      </c>
      <c r="T487" s="86">
        <v>455.73770491803282</v>
      </c>
      <c r="U487" s="86">
        <v>37.847449945816855</v>
      </c>
      <c r="V487" s="86">
        <v>155.30866245806629</v>
      </c>
      <c r="W487" s="12"/>
    </row>
    <row r="488" spans="5:23" s="59" customFormat="1">
      <c r="E488" s="12"/>
      <c r="F488" s="23">
        <v>45444</v>
      </c>
      <c r="G488" s="39">
        <v>104.9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187.5</v>
      </c>
      <c r="N488" s="39">
        <v>66.180000000000007</v>
      </c>
      <c r="O488" s="12"/>
      <c r="P488" s="23">
        <v>45444</v>
      </c>
      <c r="Q488" s="86">
        <v>17.923702031602716</v>
      </c>
      <c r="R488" s="86">
        <v>16.979269496544905</v>
      </c>
      <c r="S488" s="86">
        <v>19.96732585375247</v>
      </c>
      <c r="T488" s="86">
        <v>462.29508196721315</v>
      </c>
      <c r="U488" s="86">
        <v>36.96068092981902</v>
      </c>
      <c r="V488" s="86">
        <v>155.14913239861923</v>
      </c>
      <c r="W488" s="12"/>
    </row>
    <row r="489" spans="5:23" s="59" customFormat="1">
      <c r="E489" s="12"/>
      <c r="F489" s="23">
        <v>45474</v>
      </c>
      <c r="G489" s="39">
        <v>105.4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181.8</v>
      </c>
      <c r="N489" s="39">
        <v>64.55</v>
      </c>
      <c r="O489" s="12"/>
      <c r="P489" s="23">
        <v>45474</v>
      </c>
      <c r="Q489" s="86">
        <v>18.485778781038377</v>
      </c>
      <c r="R489" s="86">
        <v>16.979269496544905</v>
      </c>
      <c r="S489" s="86">
        <v>20.456190262284458</v>
      </c>
      <c r="T489" s="86">
        <v>472.1311475409837</v>
      </c>
      <c r="U489" s="86">
        <v>29.526311130516987</v>
      </c>
      <c r="V489" s="86">
        <v>153.4590893382082</v>
      </c>
      <c r="W489" s="12"/>
    </row>
    <row r="490" spans="5:23" s="59" customFormat="1">
      <c r="E490" s="12"/>
      <c r="F490" s="23">
        <v>45505</v>
      </c>
      <c r="G490" s="39">
        <v>105.4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177</v>
      </c>
      <c r="N490" s="39">
        <v>63.91</v>
      </c>
      <c r="O490" s="12"/>
      <c r="P490" s="23">
        <v>45505</v>
      </c>
      <c r="Q490" s="86">
        <v>18.485778781038377</v>
      </c>
      <c r="R490" s="86">
        <v>16.979269496544905</v>
      </c>
      <c r="S490" s="86">
        <v>20.456190262284458</v>
      </c>
      <c r="T490" s="86">
        <v>457.37704918032784</v>
      </c>
      <c r="U490" s="86">
        <v>24.856154723544062</v>
      </c>
      <c r="V490" s="86">
        <v>151.94542420407549</v>
      </c>
      <c r="W490" s="12"/>
    </row>
    <row r="491" spans="5:23" s="59" customFormat="1">
      <c r="E491" s="12"/>
      <c r="F491" s="23">
        <v>45536</v>
      </c>
      <c r="G491" s="39">
        <v>105.4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179</v>
      </c>
      <c r="N491" s="39">
        <v>66.180000000000007</v>
      </c>
      <c r="O491" s="12"/>
      <c r="P491" s="23">
        <v>45536</v>
      </c>
      <c r="Q491" s="86">
        <v>18.485778781038377</v>
      </c>
      <c r="R491" s="86">
        <v>18.26258637709773</v>
      </c>
      <c r="S491" s="86">
        <v>20.651736025697264</v>
      </c>
      <c r="T491" s="86">
        <v>411.47540983606564</v>
      </c>
      <c r="U491" s="86">
        <v>30.751796727667209</v>
      </c>
      <c r="V491" s="86">
        <v>153.49815766247912</v>
      </c>
      <c r="W491" s="12"/>
    </row>
    <row r="492" spans="5:23" s="59" customFormat="1">
      <c r="E492" s="12"/>
      <c r="F492" s="23">
        <v>45566</v>
      </c>
      <c r="G492" s="39">
        <v>109.3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172.9</v>
      </c>
      <c r="N492" s="39">
        <v>64.67</v>
      </c>
      <c r="O492" s="12"/>
      <c r="P492" s="23">
        <v>45566</v>
      </c>
      <c r="Q492" s="86">
        <v>22.869977426636556</v>
      </c>
      <c r="R492" s="86">
        <v>17.769002961500487</v>
      </c>
      <c r="S492" s="86">
        <v>20.847281789110053</v>
      </c>
      <c r="T492" s="86">
        <v>400</v>
      </c>
      <c r="U492" s="86">
        <v>23.414368655824184</v>
      </c>
      <c r="V492" s="86">
        <v>154.43476806017034</v>
      </c>
      <c r="W492" s="12"/>
    </row>
    <row r="493" spans="5:23" s="59" customFormat="1">
      <c r="E493" s="12"/>
      <c r="F493" s="23">
        <v>45597</v>
      </c>
      <c r="G493" s="39">
        <v>109.3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164.9</v>
      </c>
      <c r="N493" s="39">
        <v>64.81</v>
      </c>
      <c r="O493" s="12"/>
      <c r="P493" s="23">
        <v>45597</v>
      </c>
      <c r="Q493" s="86">
        <v>22.869977426636556</v>
      </c>
      <c r="R493" s="86">
        <v>17.374136229022707</v>
      </c>
      <c r="S493" s="86">
        <v>20.749508907403658</v>
      </c>
      <c r="T493" s="86">
        <v>362.29508196721309</v>
      </c>
      <c r="U493" s="86">
        <v>17.958855118529492</v>
      </c>
      <c r="V493" s="86">
        <v>152.46373065700035</v>
      </c>
      <c r="W493" s="12"/>
    </row>
    <row r="494" spans="5:23" s="59" customFormat="1">
      <c r="E494" s="12"/>
      <c r="F494" s="23">
        <v>45627</v>
      </c>
      <c r="G494" s="39">
        <v>109.3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166.1</v>
      </c>
      <c r="N494" s="39">
        <v>65.92</v>
      </c>
      <c r="O494" s="12"/>
      <c r="P494" s="23">
        <v>45627</v>
      </c>
      <c r="Q494" s="86">
        <v>22.869977426636556</v>
      </c>
      <c r="R494" s="86">
        <v>18.065153010858825</v>
      </c>
      <c r="S494" s="86">
        <v>20.162871617165276</v>
      </c>
      <c r="T494" s="86">
        <v>375.40983606557376</v>
      </c>
      <c r="U494" s="86">
        <v>20.852239527191564</v>
      </c>
      <c r="V494" s="86">
        <v>153.43927322513503</v>
      </c>
      <c r="W494" s="12"/>
    </row>
    <row r="495" spans="5:23" s="59" customFormat="1">
      <c r="E495" s="12"/>
      <c r="F495" s="23">
        <v>45658</v>
      </c>
      <c r="G495" s="39">
        <v>109.1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171.6</v>
      </c>
      <c r="N495" s="39">
        <v>66.02</v>
      </c>
      <c r="O495" s="12"/>
      <c r="P495" s="23">
        <v>45658</v>
      </c>
      <c r="Q495" s="86">
        <v>22.645146726862301</v>
      </c>
      <c r="R495" s="86">
        <v>17.670286278381049</v>
      </c>
      <c r="S495" s="86">
        <v>20.456190262284458</v>
      </c>
      <c r="T495" s="86">
        <v>337.70491803278691</v>
      </c>
      <c r="U495" s="86">
        <v>25.043371572133271</v>
      </c>
      <c r="V495" s="86">
        <v>154.23184796008886</v>
      </c>
      <c r="W495" s="12"/>
    </row>
    <row r="496" spans="5:23" s="59" customFormat="1">
      <c r="E496" s="12"/>
      <c r="F496" s="23">
        <v>45689</v>
      </c>
      <c r="G496" s="39">
        <v>109.1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173.7</v>
      </c>
      <c r="N496" s="39">
        <v>64.349999999999994</v>
      </c>
      <c r="O496" s="12"/>
      <c r="P496" s="23">
        <v>45689</v>
      </c>
      <c r="Q496" s="86">
        <v>22.645146726862301</v>
      </c>
      <c r="R496" s="86">
        <v>17.374136229022707</v>
      </c>
      <c r="S496" s="86">
        <v>20.749508907403673</v>
      </c>
      <c r="T496" s="86">
        <v>362.29508196721309</v>
      </c>
      <c r="U496" s="86">
        <v>23.371896634047722</v>
      </c>
      <c r="V496" s="86">
        <v>153.92020982062309</v>
      </c>
      <c r="W496" s="12"/>
    </row>
    <row r="497" spans="5:23" s="59" customFormat="1">
      <c r="E497" s="12"/>
      <c r="F497" s="23">
        <v>45717</v>
      </c>
      <c r="G497" s="39">
        <v>109.1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180.5</v>
      </c>
      <c r="N497" s="39">
        <v>65.12</v>
      </c>
      <c r="O497" s="12"/>
      <c r="P497" s="23">
        <v>45717</v>
      </c>
      <c r="Q497" s="86">
        <v>22.645146726862301</v>
      </c>
      <c r="R497" s="86">
        <v>18.065153010858825</v>
      </c>
      <c r="S497" s="86">
        <v>20.006761488816824</v>
      </c>
      <c r="T497" s="86">
        <v>347.5409836065574</v>
      </c>
      <c r="U497" s="86">
        <v>29.735691133920934</v>
      </c>
      <c r="V497" s="86">
        <v>155.70759797765751</v>
      </c>
      <c r="W497" s="12"/>
    </row>
    <row r="498" spans="5:23" s="59" customFormat="1">
      <c r="E498" s="12"/>
      <c r="F498" s="23">
        <v>45748</v>
      </c>
      <c r="G498" s="39">
        <v>109.7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178.9</v>
      </c>
      <c r="N498" s="39">
        <v>64.87</v>
      </c>
      <c r="O498" s="12"/>
      <c r="P498" s="23">
        <v>45748</v>
      </c>
      <c r="Q498" s="86">
        <v>23.319638826185091</v>
      </c>
      <c r="R498" s="86">
        <v>19.249753208292187</v>
      </c>
      <c r="S498" s="86">
        <v>19.794547940649167</v>
      </c>
      <c r="T498" s="86">
        <v>340.98360655737707</v>
      </c>
      <c r="U498" s="86">
        <v>28.09203051363076</v>
      </c>
      <c r="V498" s="86">
        <v>155.7533498279308</v>
      </c>
      <c r="W498" s="12"/>
    </row>
    <row r="499" spans="5:23" s="59" customFormat="1">
      <c r="E499" s="12"/>
      <c r="F499" s="23">
        <v>45778</v>
      </c>
      <c r="G499" s="39">
        <v>109.7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169.7</v>
      </c>
      <c r="N499" s="39">
        <v>66.33</v>
      </c>
      <c r="O499" s="12"/>
      <c r="P499" s="23">
        <v>45778</v>
      </c>
      <c r="Q499" s="86">
        <v>23.319638826185091</v>
      </c>
      <c r="R499" s="86">
        <v>18.657453109575506</v>
      </c>
      <c r="S499" s="86">
        <v>19.688441166565326</v>
      </c>
      <c r="T499" s="86">
        <v>350.81967213114757</v>
      </c>
      <c r="U499" s="86">
        <v>24.239504675564376</v>
      </c>
      <c r="V499" s="86">
        <v>154.60880183978932</v>
      </c>
      <c r="W499" s="12"/>
    </row>
    <row r="500" spans="5:23" s="59" customFormat="1">
      <c r="E500" s="12"/>
      <c r="F500" s="23">
        <v>45809</v>
      </c>
      <c r="G500" s="39">
        <v>109.7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157</v>
      </c>
      <c r="N500" s="39">
        <v>67.489999999999995</v>
      </c>
      <c r="O500" s="12"/>
      <c r="P500" s="23">
        <v>45809</v>
      </c>
      <c r="Q500" s="86">
        <v>23.319638826185091</v>
      </c>
      <c r="R500" s="86">
        <v>18.756169792694948</v>
      </c>
      <c r="S500" s="86">
        <v>21.598363100074351</v>
      </c>
      <c r="T500" s="86">
        <v>327.86885245901641</v>
      </c>
      <c r="U500" s="86">
        <v>16.951811252922084</v>
      </c>
      <c r="V500" s="86">
        <v>152.43995838307319</v>
      </c>
      <c r="W500" s="12"/>
    </row>
    <row r="501" spans="5:23" s="59" customFormat="1">
      <c r="E501" s="12"/>
      <c r="F501" s="23">
        <v>45839</v>
      </c>
      <c r="G501" s="39">
        <v>110.1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146.9</v>
      </c>
      <c r="N501" s="39">
        <v>67.48</v>
      </c>
      <c r="O501" s="12"/>
      <c r="P501" s="23">
        <v>45839</v>
      </c>
      <c r="Q501" s="86">
        <v>23.769300225733627</v>
      </c>
      <c r="R501" s="86">
        <v>18.854886475814407</v>
      </c>
      <c r="S501" s="86">
        <v>21.916683422325857</v>
      </c>
      <c r="T501" s="86">
        <v>337.70491803278691</v>
      </c>
      <c r="U501" s="86">
        <v>9.4119457196962717</v>
      </c>
      <c r="V501" s="86">
        <v>150.62760638238433</v>
      </c>
      <c r="W501" s="12"/>
    </row>
    <row r="502" spans="5:23" s="59" customFormat="1">
      <c r="E502" s="12"/>
      <c r="F502" s="23">
        <v>45870</v>
      </c>
      <c r="G502" s="39">
        <v>110.1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151.9</v>
      </c>
      <c r="N502" s="39">
        <v>68.52</v>
      </c>
      <c r="O502" s="12"/>
      <c r="P502" s="23">
        <v>45870</v>
      </c>
      <c r="Q502" s="86">
        <v>23.769300225733627</v>
      </c>
      <c r="R502" s="86">
        <v>19.151036525172746</v>
      </c>
      <c r="S502" s="86">
        <v>21.38614955190668</v>
      </c>
      <c r="T502" s="86">
        <v>350.81967213114757</v>
      </c>
      <c r="U502" s="86">
        <v>14.879622502312561</v>
      </c>
      <c r="V502" s="86">
        <v>152.34413654233805</v>
      </c>
      <c r="W502" s="12"/>
    </row>
    <row r="503" spans="5:23" s="59" customFormat="1">
      <c r="E503" s="12"/>
      <c r="F503" s="23">
        <v>45901</v>
      </c>
      <c r="G503" s="39">
        <v>110.1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163.6</v>
      </c>
      <c r="N503" s="39">
        <v>68.040000000000006</v>
      </c>
      <c r="O503" s="12"/>
      <c r="P503" s="23">
        <v>45901</v>
      </c>
      <c r="Q503" s="86">
        <v>23.769300225733627</v>
      </c>
      <c r="R503" s="86">
        <v>20.927936821322788</v>
      </c>
      <c r="S503" s="86">
        <v>21.810576648242016</v>
      </c>
      <c r="T503" s="86">
        <v>340.98360655737707</v>
      </c>
      <c r="U503" s="86">
        <v>22.861404565653675</v>
      </c>
      <c r="V503" s="86">
        <v>154.86663393553965</v>
      </c>
      <c r="W503" s="12"/>
    </row>
    <row r="504" spans="5:23" s="59" customFormat="1">
      <c r="E504" s="12"/>
      <c r="F504" s="23">
        <v>45931</v>
      </c>
      <c r="G504" s="39">
        <v>112.9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169.3</v>
      </c>
      <c r="N504" s="39">
        <v>66.23</v>
      </c>
      <c r="O504" s="12"/>
      <c r="P504" s="23">
        <v>45931</v>
      </c>
      <c r="Q504" s="86">
        <v>26.916930022573371</v>
      </c>
      <c r="R504" s="86">
        <v>20.138203356367228</v>
      </c>
      <c r="S504" s="86">
        <v>20.218975036984492</v>
      </c>
      <c r="T504" s="86">
        <v>347.5409836065574</v>
      </c>
      <c r="U504" s="86">
        <v>23.759795993016048</v>
      </c>
      <c r="V504" s="86">
        <v>157.29515970603126</v>
      </c>
      <c r="W504" s="12"/>
    </row>
    <row r="505" spans="5:23" s="59" customFormat="1">
      <c r="E505" s="12"/>
      <c r="F505" s="23">
        <v>45962</v>
      </c>
      <c r="G505" s="39">
        <v>112.9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181.2</v>
      </c>
      <c r="N505" s="39">
        <v>66.77</v>
      </c>
      <c r="O505" s="12"/>
      <c r="P505" s="23">
        <v>45962</v>
      </c>
      <c r="Q505" s="39">
        <v>26.916930022573371</v>
      </c>
      <c r="R505" s="39">
        <v>20.039486673247765</v>
      </c>
      <c r="S505" s="39">
        <v>20.218975036984492</v>
      </c>
      <c r="T505" s="39">
        <v>352.45901639344265</v>
      </c>
      <c r="U505" s="39">
        <v>33.53879137076202</v>
      </c>
      <c r="V505" s="86">
        <v>160.25626836341405</v>
      </c>
      <c r="W505" s="12"/>
    </row>
    <row r="506" spans="5:23" s="59" customFormat="1">
      <c r="E506" s="12"/>
      <c r="F506" s="23">
        <v>45992</v>
      </c>
      <c r="G506" s="39">
        <v>112.9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186.8</v>
      </c>
      <c r="N506" s="39">
        <v>68.41</v>
      </c>
      <c r="O506" s="12"/>
      <c r="P506" s="23">
        <v>45992</v>
      </c>
      <c r="Q506" s="39">
        <v>26.916930022573371</v>
      </c>
      <c r="R506" s="39">
        <v>20.533070088845008</v>
      </c>
      <c r="S506" s="39">
        <v>21.810576648242016</v>
      </c>
      <c r="T506" s="39">
        <v>339.34426229508199</v>
      </c>
      <c r="U506" s="39">
        <v>41.047156085341882</v>
      </c>
      <c r="V506" s="86">
        <v>162.60562171631838</v>
      </c>
      <c r="W506" s="12"/>
    </row>
    <row r="507" spans="5:23" s="59" customFormat="1">
      <c r="E507" s="12"/>
      <c r="F507" s="23">
        <v>46023</v>
      </c>
      <c r="G507" s="39">
        <v>113.1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203.6</v>
      </c>
      <c r="N507" s="39">
        <v>67.78</v>
      </c>
      <c r="O507" s="12"/>
      <c r="P507" s="23">
        <v>46023</v>
      </c>
      <c r="Q507" s="39">
        <v>27.14176072234763</v>
      </c>
      <c r="R507" s="39">
        <v>20.138203356367228</v>
      </c>
      <c r="S507" s="39">
        <v>20.961722455571341</v>
      </c>
      <c r="T507" s="39">
        <v>340.98360655737707</v>
      </c>
      <c r="U507" s="39">
        <v>52.316590512094244</v>
      </c>
      <c r="V507" s="86">
        <v>166.04641219880119</v>
      </c>
      <c r="W507" s="12"/>
    </row>
    <row r="508" spans="5:23" s="59" customFormat="1">
      <c r="E508" s="12"/>
      <c r="F508" s="23">
        <v>46054</v>
      </c>
      <c r="G508" s="39">
        <v>113.1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209.8</v>
      </c>
      <c r="N508" s="39">
        <v>67.989999999999995</v>
      </c>
      <c r="O508" s="12"/>
      <c r="P508" s="23">
        <v>46054</v>
      </c>
      <c r="Q508" s="39">
        <v>27.14176072234763</v>
      </c>
      <c r="R508" s="39">
        <v>19.644619940769989</v>
      </c>
      <c r="S508" s="39">
        <v>19.900654714732998</v>
      </c>
      <c r="T508" s="39">
        <v>357.3770491803279</v>
      </c>
      <c r="U508" s="39">
        <v>57.441201967045728</v>
      </c>
      <c r="V508" s="86">
        <v>167.56150191223097</v>
      </c>
      <c r="W508" s="12"/>
    </row>
    <row r="509" spans="5:23" s="59" customFormat="1">
      <c r="E509" s="12"/>
      <c r="F509" s="23">
        <v>46082</v>
      </c>
      <c r="G509" s="39">
        <v>113.1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209.8</v>
      </c>
      <c r="N509" s="39">
        <v>68.44</v>
      </c>
      <c r="O509" s="12"/>
      <c r="P509" s="23">
        <v>46082</v>
      </c>
      <c r="Q509" s="39">
        <v>27.14176072234763</v>
      </c>
      <c r="R509" s="39">
        <v>18.963326900148214</v>
      </c>
      <c r="S509" s="39">
        <v>18.733480199810824</v>
      </c>
      <c r="T509" s="39">
        <v>352.45901639344265</v>
      </c>
      <c r="U509" s="39">
        <v>58.483245515878956</v>
      </c>
      <c r="V509" s="86">
        <v>167.66132899594825</v>
      </c>
      <c r="W509" s="12"/>
    </row>
    <row r="510" spans="5:23" s="59" customFormat="1">
      <c r="E510" s="12"/>
      <c r="F510" s="23">
        <v>46113</v>
      </c>
      <c r="G510" s="39">
        <v>113.7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211.4</v>
      </c>
      <c r="N510" s="39">
        <v>69.84</v>
      </c>
      <c r="O510" s="12"/>
      <c r="P510" s="23">
        <v>46113</v>
      </c>
      <c r="Q510" s="39">
        <v>27.816252821670425</v>
      </c>
      <c r="R510" s="39">
        <v>20.170530358092069</v>
      </c>
      <c r="S510" s="39">
        <v>19.26401407022999</v>
      </c>
      <c r="T510" s="39">
        <v>337.70491803278691</v>
      </c>
      <c r="U510" s="39">
        <v>62.958525099441246</v>
      </c>
      <c r="V510" s="86">
        <v>169.55256144329027</v>
      </c>
      <c r="W510" s="12"/>
    </row>
    <row r="511" spans="5:23" s="59" customFormat="1">
      <c r="E511" s="12"/>
      <c r="F511" s="23">
        <v>46143</v>
      </c>
      <c r="G511" s="39">
        <v>113.7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234.1</v>
      </c>
      <c r="N511" s="39">
        <v>70.34</v>
      </c>
      <c r="O511" s="12"/>
      <c r="P511" s="23">
        <v>46143</v>
      </c>
      <c r="Q511" s="39">
        <v>27.816252821670425</v>
      </c>
      <c r="R511" s="39">
        <v>20.122720320153686</v>
      </c>
      <c r="S511" s="39">
        <v>21.173936003739012</v>
      </c>
      <c r="T511" s="39">
        <v>409.83606557377044</v>
      </c>
      <c r="U511" s="39">
        <v>81.748840683781353</v>
      </c>
      <c r="V511" s="86">
        <v>175.91989454130913</v>
      </c>
      <c r="W511" s="12"/>
    </row>
    <row r="512" spans="5:23" s="59" customFormat="1">
      <c r="E512" s="12"/>
      <c r="F512" s="23">
        <v>46174</v>
      </c>
      <c r="G512" s="39">
        <v>113.7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269.39999999999998</v>
      </c>
      <c r="N512" s="39">
        <v>69.38</v>
      </c>
      <c r="O512" s="12"/>
      <c r="P512" s="23">
        <v>46174</v>
      </c>
      <c r="Q512" s="39">
        <v>27.816252821670425</v>
      </c>
      <c r="R512" s="39">
        <v>20.409580547783886</v>
      </c>
      <c r="S512" s="39">
        <v>18.839586973894651</v>
      </c>
      <c r="T512" s="39">
        <v>409.83606557377044</v>
      </c>
      <c r="U512" s="39">
        <v>106.30025202862339</v>
      </c>
      <c r="V512" s="86">
        <v>183.08429599607803</v>
      </c>
      <c r="W512" s="12"/>
    </row>
    <row r="513" spans="5:23" s="59" customFormat="1">
      <c r="E513" s="12"/>
      <c r="F513" s="23">
        <v>46204</v>
      </c>
      <c r="G513" s="39">
        <v>114.3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255.2</v>
      </c>
      <c r="N513" s="39">
        <v>68.88</v>
      </c>
      <c r="O513" s="12"/>
      <c r="P513" s="23">
        <v>46204</v>
      </c>
      <c r="Q513" s="39">
        <v>28.490744920993212</v>
      </c>
      <c r="R513" s="39">
        <v>21.102826097890262</v>
      </c>
      <c r="S513" s="39">
        <v>19.051800522062319</v>
      </c>
      <c r="T513" s="39">
        <v>378.68852459016392</v>
      </c>
      <c r="U513" s="39">
        <v>94.017846637590523</v>
      </c>
      <c r="V513" s="86">
        <v>179.7466238051683</v>
      </c>
      <c r="W513" s="12"/>
    </row>
    <row r="514" spans="5:23" s="59" customFormat="1">
      <c r="E514" s="12"/>
      <c r="F514" s="23">
        <v>46235</v>
      </c>
      <c r="G514" s="39">
        <v>114.3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240.9</v>
      </c>
      <c r="N514" s="39">
        <v>68.47</v>
      </c>
      <c r="O514" s="12"/>
      <c r="P514" s="23">
        <v>46235</v>
      </c>
      <c r="Q514" s="39">
        <v>28.490744920993212</v>
      </c>
      <c r="R514" s="39">
        <v>21.389686325520486</v>
      </c>
      <c r="S514" s="39">
        <v>20.431188585152178</v>
      </c>
      <c r="T514" s="39">
        <v>373.77049180327873</v>
      </c>
      <c r="U514" s="39">
        <v>82.056001259149213</v>
      </c>
      <c r="V514" s="86">
        <v>176.28083018448385</v>
      </c>
      <c r="W514" s="12"/>
    </row>
    <row r="515" spans="5:23" s="59" customFormat="1">
      <c r="E515" s="12"/>
      <c r="F515" s="23">
        <v>46266</v>
      </c>
      <c r="G515" s="39">
        <v>114.3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246.6</v>
      </c>
      <c r="N515" s="39">
        <v>68.58</v>
      </c>
      <c r="O515" s="12"/>
      <c r="P515" s="23">
        <v>46266</v>
      </c>
      <c r="Q515" s="39">
        <v>28.490744920993212</v>
      </c>
      <c r="R515" s="39">
        <v>23.015227615425054</v>
      </c>
      <c r="S515" s="39">
        <v>22.341110518661182</v>
      </c>
      <c r="T515" s="39">
        <v>411.47540983606564</v>
      </c>
      <c r="U515" s="39">
        <v>86.663078766836207</v>
      </c>
      <c r="V515" s="86">
        <v>178.28494587415233</v>
      </c>
      <c r="W515" s="12"/>
    </row>
    <row r="516" spans="5:23" s="59" customFormat="1">
      <c r="E516" s="12"/>
      <c r="F516" s="23">
        <v>46296</v>
      </c>
      <c r="G516" s="39">
        <v>117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263.5</v>
      </c>
      <c r="N516" s="39">
        <v>67.67</v>
      </c>
      <c r="O516" s="12"/>
      <c r="P516" s="23">
        <v>46296</v>
      </c>
      <c r="Q516" s="39">
        <v>31.525959367945827</v>
      </c>
      <c r="R516" s="39">
        <v>22.608842292948903</v>
      </c>
      <c r="S516" s="39">
        <v>18.415159877559315</v>
      </c>
      <c r="T516" s="39">
        <v>431.14754098360663</v>
      </c>
      <c r="U516" s="39">
        <v>96.808869941794654</v>
      </c>
      <c r="V516" s="86">
        <v>183.31474119356898</v>
      </c>
      <c r="W516" s="12"/>
    </row>
    <row r="517" spans="5:23" s="59" customFormat="1">
      <c r="E517" s="12"/>
      <c r="F517" s="23">
        <v>46327</v>
      </c>
      <c r="G517" s="39">
        <v>117</v>
      </c>
      <c r="H517" s="39"/>
      <c r="I517" s="39"/>
      <c r="J517" s="39"/>
      <c r="K517" s="12"/>
      <c r="L517" s="23">
        <v>46327</v>
      </c>
      <c r="M517" s="39"/>
      <c r="N517" s="39"/>
      <c r="O517" s="12"/>
      <c r="P517" s="23">
        <v>46327</v>
      </c>
      <c r="Q517" s="39">
        <v>31.525959367945827</v>
      </c>
      <c r="R517" s="39"/>
      <c r="S517" s="39"/>
      <c r="T517" s="39"/>
      <c r="U517" s="39"/>
      <c r="V517" s="86"/>
      <c r="W517" s="12"/>
    </row>
    <row r="518" spans="5:23" s="59" customFormat="1" hidden="1">
      <c r="E518" s="12"/>
      <c r="F518" s="23">
        <v>46357</v>
      </c>
      <c r="G518" s="39">
        <v>117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31.525959367945827</v>
      </c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4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8" t="s">
        <v>9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</row>
    <row r="3" spans="1:19" ht="14.25" customHeight="1">
      <c r="A3" s="2"/>
      <c r="B3" s="2"/>
      <c r="C3" s="3"/>
      <c r="D3" s="3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</row>
    <row r="4" spans="1:19" ht="35.1" customHeight="1">
      <c r="A4" s="2"/>
      <c r="B4" s="2"/>
      <c r="C4" s="3"/>
      <c r="D4" s="3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9" t="s">
        <v>7</v>
      </c>
      <c r="G12" s="139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HVO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78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79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 t="s">
        <v>17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88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69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89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85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80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70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 t="s">
        <v>71</v>
      </c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50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75</v>
      </c>
      <c r="G39" s="103" t="s">
        <v>76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10</v>
      </c>
      <c r="G40" s="103" t="s">
        <v>63</v>
      </c>
      <c r="H40" s="103"/>
      <c r="I40" s="103"/>
      <c r="J40" s="103" t="s">
        <v>26</v>
      </c>
      <c r="K40" s="103" t="s">
        <v>27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11</v>
      </c>
      <c r="G41" s="103" t="s">
        <v>62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12</v>
      </c>
      <c r="G42" s="103" t="s">
        <v>28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/>
      <c r="G43" s="104"/>
      <c r="H43" s="104"/>
      <c r="I43" s="104"/>
      <c r="J43" s="104"/>
      <c r="K43" s="104"/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64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31</v>
      </c>
      <c r="G50" s="103" t="s">
        <v>32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1</v>
      </c>
      <c r="G51" s="103" t="s">
        <v>33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86</v>
      </c>
      <c r="G52" s="103" t="s">
        <v>87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 t="s">
        <v>90</v>
      </c>
      <c r="G53" s="103" t="s">
        <v>91</v>
      </c>
      <c r="H53" s="103"/>
      <c r="I53" s="103"/>
      <c r="J53" s="103" t="s">
        <v>26</v>
      </c>
      <c r="K53" s="103" t="s">
        <v>27</v>
      </c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 t="s">
        <v>92</v>
      </c>
      <c r="G54" s="104" t="s">
        <v>93</v>
      </c>
      <c r="H54" s="104"/>
      <c r="I54" s="104"/>
      <c r="J54" s="104" t="s">
        <v>26</v>
      </c>
      <c r="K54" s="104" t="s">
        <v>27</v>
      </c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34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35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36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37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41699</v>
      </c>
      <c r="G64" s="110" t="s">
        <v>39</v>
      </c>
      <c r="H64" s="110"/>
      <c r="I64" s="110"/>
      <c r="J64" s="110" t="s">
        <v>40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41944</v>
      </c>
      <c r="G65" s="110" t="s">
        <v>39</v>
      </c>
      <c r="H65" s="110"/>
      <c r="I65" s="110"/>
      <c r="J65" s="110" t="s">
        <v>41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42339</v>
      </c>
      <c r="G66" s="110" t="s">
        <v>42</v>
      </c>
      <c r="H66" s="110"/>
      <c r="I66" s="110"/>
      <c r="J66" s="110" t="s">
        <v>43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43525</v>
      </c>
      <c r="G67" s="110" t="s">
        <v>39</v>
      </c>
      <c r="H67" s="110"/>
      <c r="I67" s="110"/>
      <c r="J67" s="110" t="s">
        <v>44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45717</v>
      </c>
      <c r="G68" s="110" t="s">
        <v>39</v>
      </c>
      <c r="H68" s="110"/>
      <c r="I68" s="110"/>
      <c r="J68" s="110" t="s">
        <v>51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46082</v>
      </c>
      <c r="G69" s="110" t="s">
        <v>65</v>
      </c>
      <c r="H69" s="110"/>
      <c r="I69" s="110"/>
      <c r="J69" s="110" t="s">
        <v>66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46082</v>
      </c>
      <c r="G70" s="110" t="s">
        <v>67</v>
      </c>
      <c r="H70" s="110"/>
      <c r="I70" s="110"/>
      <c r="J70" s="110" t="s">
        <v>68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46266</v>
      </c>
      <c r="G71" s="110" t="s">
        <v>38</v>
      </c>
      <c r="H71" s="110"/>
      <c r="I71" s="110"/>
      <c r="J71" s="110" t="s">
        <v>77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>
        <v>45078</v>
      </c>
      <c r="G72" s="110" t="s">
        <v>81</v>
      </c>
      <c r="H72" s="110"/>
      <c r="I72" s="110"/>
      <c r="J72" s="110" t="s">
        <v>82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/>
      <c r="G73" s="110"/>
      <c r="H73" s="110"/>
      <c r="I73" s="110"/>
      <c r="J73" s="110" t="s">
        <v>83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45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46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47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/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/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/>
      <c r="G98" s="118"/>
      <c r="H98" s="119"/>
      <c r="I98" s="119"/>
      <c r="J98" s="119"/>
      <c r="K98" s="120"/>
      <c r="L98" s="102"/>
      <c r="M98" s="120"/>
      <c r="N98" s="120"/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/>
      <c r="G99" s="122"/>
      <c r="H99" s="123"/>
      <c r="I99" s="124"/>
      <c r="J99" s="125"/>
      <c r="K99" s="126"/>
      <c r="L99" s="125"/>
      <c r="M99" s="126"/>
      <c r="N99" s="126"/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/>
      <c r="G100" s="122"/>
      <c r="H100" s="123"/>
      <c r="I100" s="124"/>
      <c r="J100" s="125"/>
      <c r="K100" s="126"/>
      <c r="L100" s="125"/>
      <c r="M100" s="126"/>
      <c r="N100" s="126"/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/>
      <c r="G101" s="122"/>
      <c r="H101" s="123"/>
      <c r="I101" s="124"/>
      <c r="J101" s="125"/>
      <c r="K101" s="126"/>
      <c r="L101" s="125"/>
      <c r="M101" s="126"/>
      <c r="N101" s="126"/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/>
      <c r="G102" s="122"/>
      <c r="H102" s="123"/>
      <c r="I102" s="124"/>
      <c r="J102" s="125"/>
      <c r="K102" s="126"/>
      <c r="L102" s="125"/>
      <c r="M102" s="126"/>
      <c r="N102" s="126"/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/>
      <c r="G103" s="122"/>
      <c r="H103" s="123"/>
      <c r="I103" s="124"/>
      <c r="J103" s="125"/>
      <c r="K103" s="126"/>
      <c r="L103" s="125"/>
      <c r="M103" s="126"/>
      <c r="N103" s="126"/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/>
      <c r="G104" s="122"/>
      <c r="H104" s="123"/>
      <c r="I104" s="124"/>
      <c r="J104" s="125"/>
      <c r="K104" s="126"/>
      <c r="L104" s="125"/>
      <c r="M104" s="126"/>
      <c r="N104" s="126"/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/>
      <c r="G105" s="122"/>
      <c r="H105" s="123"/>
      <c r="I105" s="124"/>
      <c r="J105" s="125"/>
      <c r="K105" s="123"/>
      <c r="L105" s="125"/>
      <c r="M105" s="126"/>
      <c r="N105" s="123"/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/>
      <c r="G106" s="122"/>
      <c r="H106" s="123"/>
      <c r="I106" s="124"/>
      <c r="J106" s="125"/>
      <c r="K106" s="123"/>
      <c r="L106" s="125"/>
      <c r="M106" s="126"/>
      <c r="N106" s="123"/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/>
      <c r="G107" s="122"/>
      <c r="H107" s="123"/>
      <c r="I107" s="124"/>
      <c r="J107" s="125"/>
      <c r="K107" s="126"/>
      <c r="L107" s="125"/>
      <c r="M107" s="126"/>
      <c r="N107" s="126"/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/>
      <c r="G108" s="122"/>
      <c r="H108" s="123"/>
      <c r="I108" s="124"/>
      <c r="J108" s="125"/>
      <c r="K108" s="126"/>
      <c r="L108" s="125"/>
      <c r="M108" s="126"/>
      <c r="N108" s="126"/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2026-09-16T12:38:54Z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