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Sep 2024\"/>
    </mc:Choice>
  </mc:AlternateContent>
  <xr:revisionPtr revIDLastSave="0" documentId="13_ncr:1_{E1C5B887-4C89-4970-8BC2-D93EA3C50AB5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74" i="3" a="1"/>
  <c r="K274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76" i="3" a="1"/>
  <c r="K276" i="3" s="1"/>
  <c r="K284" i="3" a="1"/>
  <c r="K284" i="3" s="1"/>
  <c r="K299" i="3" a="1"/>
  <c r="K299" i="3" s="1"/>
  <c r="K273" i="3" a="1"/>
  <c r="K273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<sst xmlns="http://schemas.openxmlformats.org/spreadsheetml/2006/main" count="192" uniqueCount="104">
  <si>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</si>
  <si>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</si>
  <si>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</si>
  <si>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</si>
  <si>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</si>
  <si>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</si>
  <si>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</si>
  <si>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</si>
  <si>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</si>
  <si>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</si>
  <si>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</si>
  <si>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</si>
  <si>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</si>
  <si>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</si>
  <si>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</si>
  <si>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</si>
  <si>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</si>
  <si>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</si>
  <si>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</si>
  <si>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</si>
  <si>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</si>
  <si>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</si>
  <si>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</si>
  <si>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</si>
  <si>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</si>
  <si>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</si>
  <si>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</si>
  <si>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</si>
  <si>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</si>
  <si>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</si>
  <si>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</si>
  <si>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</si>
  <si>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</si>
  <si>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</si>
  <si>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</si>
  <si>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</si>
  <si>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</si>
  <si>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</si>
  <si>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</si>
  <si>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</si>
  <si>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</si>
  <si>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</si>
  <si>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</si>
  <si>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</si>
  <si>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</si>
  <si>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</si>
  <si>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</si>
  <si>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</si>
  <si>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</si>
  <si>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</si>
  <si>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</si>
  <si>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</si>
  <si>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</si>
  <si>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</si>
  <si>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</si>
  <si>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</si>
  <si>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</si>
  <si>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</si>
  <si>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</si>
  <si>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</si>
  <si>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</si>
  <si>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</si>
  <si>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</si>
  <si>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</si>
  <si>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</si>
  <si>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</si>
  <si>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</si>
  <si>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</si>
  <si>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</si>
  <si>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</si>
  <si>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</si>
  <si>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</si>
  <si>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</si>
  <si>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</si>
  <si>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</si>
  <si>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</si>
  <si>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</si>
  <si>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</si>
  <si>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</si>
  <si>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</si>
  <si>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</si>
  <si>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</si>
  <si>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</si>
  <si>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</si>
  <si>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</si>
  <si>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</si>
  <si>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</si>
  <si>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</si>
  <si>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</si>
  <si>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</si>
  <si>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</si>
  <si>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</si>
  <si>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</si>
  <si>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</si>
  <si>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</si>
  <si>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</si>
  <si>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</si>
  <si>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</si>
  <si>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Gaspris m. tillæg</t>
  </si>
  <si>
    <t>Gaspris med tillæg</t>
  </si>
  <si>
    <t>Løn (SBLON1, Sep 2024)</t>
  </si>
  <si>
    <t>Lønudviklingen i denne model følger ILON12 frem til og med august 2024. Efterfølgende er lønudviklingen baseret på udviklingen i SBLON1 (konverteret i september).</t>
  </si>
  <si>
    <t>• Elindeks</t>
  </si>
  <si>
    <t>• Elspot-indeks - Bemærk indekset altid følger lønudviklingen i SBLON1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</si>
</sst>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841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100</v>
      </c>
      <c r="H19" s="20" t="s">
        <v>10</v>
      </c>
      <c r="I19" s="20" t="s">
        <v>11</v>
      </c>
      <c r="J19" s="20" t="s">
        <v>12</v>
      </c>
      <c r="K19" s="20" t="s">
        <v>32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301.7</v>
      </c>
      <c r="L20" s="25">
        <v>143.93719079563343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318.2</v>
      </c>
      <c r="L21" s="25">
        <v>146.14524221518798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373.9</v>
      </c>
      <c r="L22" s="25">
        <v>153.31314362838549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257.60000000000002</v>
      </c>
      <c r="L23" s="25">
        <v>139.58505460316945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232.8</v>
      </c>
      <c r="L24" s="25">
        <v>137.76729247464692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212.4</v>
      </c>
      <c r="L25" s="25">
        <v>135.04987246814218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209.4</v>
      </c>
      <c r="L26" s="25">
        <v>134.76713729001608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184.6</v>
      </c>
      <c r="L27" s="25">
        <v>132.54817739256833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184.4</v>
      </c>
      <c r="L28" s="25">
        <v>132.91900076819664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193.6</v>
      </c>
      <c r="L29" s="25">
        <v>134.30216344092892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203.4</v>
      </c>
      <c r="L30" s="25">
        <v>135.81435943301605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206</v>
      </c>
      <c r="L31" s="25">
        <v>136.24451904135134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220.2</v>
      </c>
      <c r="L32" s="25">
        <v>137.91513821257186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229.8</v>
      </c>
      <c r="L33" s="25">
        <v>139.70474557394462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210.3</v>
      </c>
      <c r="L34" s="25">
        <v>136.89487900297311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198.6</v>
      </c>
      <c r="L35" s="25">
        <v>135.57095948397628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185.5</v>
      </c>
      <c r="L36" s="25">
        <v>135.00834126758068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187.2</v>
      </c>
      <c r="L37" s="25">
        <v>135.18571483599544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204</v>
      </c>
      <c r="L38" s="25">
        <v>137.29210357842908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210.3</v>
      </c>
      <c r="L39" s="25">
        <v>138.8900439647856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216.4</v>
      </c>
      <c r="L40" s="25">
        <v>139.50302689380626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212</v>
      </c>
      <c r="L41" s="25">
        <v>138.76400220844329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226.9</v>
      </c>
      <c r="L42" s="25">
        <v>143.29105106308469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226.6</v>
      </c>
      <c r="L43" s="25">
        <v>142.92026499468278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228.6</v>
      </c>
      <c r="L44" s="25">
        <v>143.26625259950595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232.9</v>
      </c>
      <c r="L45" s="25">
        <v>142.90708047338703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235.8</v>
      </c>
      <c r="L46" s="25">
        <v>143.44191198426643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241.4</v>
      </c>
      <c r="L47" s="25">
        <v>143.98763151626002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248.9</v>
      </c>
      <c r="L48" s="25">
        <v>145.7075684195365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227.5</v>
      </c>
      <c r="L49" s="25">
        <v>143.1706729782851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200</v>
      </c>
      <c r="L50" s="25">
        <v>139.91340837789178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198.5</v>
      </c>
      <c r="L51" s="25">
        <v>140.2084871610478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203.2</v>
      </c>
      <c r="L52" s="25">
        <v>140.84492807134748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196.8</v>
      </c>
      <c r="L53" s="25">
        <v>140.21199331855058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193.9</v>
      </c>
      <c r="L54" s="25">
        <v>141.69894286573032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193.9</v>
      </c>
      <c r="L55" s="25">
        <v>141.72758693816007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196.6</v>
      </c>
      <c r="L56" s="25">
        <v>142.14680694167208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195.1</v>
      </c>
      <c r="L57" s="25">
        <v>141.57607201424258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187</v>
      </c>
      <c r="L58" s="25">
        <v>140.59013926050014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203.3</v>
      </c>
      <c r="L59" s="25">
        <v>142.31796096732458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203.3</v>
      </c>
      <c r="L60" s="25">
        <v>142.9405147587031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237.2</v>
      </c>
      <c r="L61" s="25">
        <v>147.70883864961573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221.3</v>
      </c>
      <c r="L62" s="25">
        <v>145.61805774321266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224.7</v>
      </c>
      <c r="L63" s="25">
        <v>146.2982618357633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220.1</v>
      </c>
      <c r="L64" s="25">
        <v>145.87189329499759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237.9</v>
      </c>
      <c r="L65" s="25">
        <v>148.61351472650102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172.73050856790121</v>
      </c>
      <c r="H66" s="29">
        <v>163.03167533868938</v>
      </c>
      <c r="I66" s="29">
        <v>122.78116006561024</v>
      </c>
      <c r="J66" s="29">
        <v>3.24</v>
      </c>
      <c r="K66" s="29">
        <v>255.4</v>
      </c>
      <c r="L66" s="30">
        <v>152.58402515368144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172.73050856790121</v>
      </c>
      <c r="H67" s="24">
        <v>163.0335404516166</v>
      </c>
      <c r="I67" s="24">
        <v>124.31108411382704</v>
      </c>
      <c r="J67" s="24">
        <v>3.16</v>
      </c>
      <c r="K67" s="24">
        <v>255.34038057426056</v>
      </c>
      <c r="L67" s="25">
        <v>152.61823338204306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172.73050856790121</v>
      </c>
      <c r="H68" s="24">
        <v>163.03540558588105</v>
      </c>
      <c r="I68" s="24">
        <v>125.86007189781617</v>
      </c>
      <c r="J68" s="24">
        <v>3.08</v>
      </c>
      <c r="K68" s="24">
        <v>255.28077506581135</v>
      </c>
      <c r="L68" s="25">
        <v>152.65421024730171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173.19848087719387</v>
      </c>
      <c r="H69" s="24">
        <v>163.26459210068293</v>
      </c>
      <c r="I69" s="24">
        <v>126.03699930280111</v>
      </c>
      <c r="J69" s="24">
        <v>3.105</v>
      </c>
      <c r="K69" s="24">
        <v>255.22118347140358</v>
      </c>
      <c r="L69" s="25">
        <v>152.96938421713369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173.66772104636883</v>
      </c>
      <c r="H70" s="24">
        <v>163.49410079371586</v>
      </c>
      <c r="I70" s="24">
        <v>126.21417542293584</v>
      </c>
      <c r="J70" s="24">
        <v>3.13</v>
      </c>
      <c r="K70" s="24">
        <v>255.16160578778923</v>
      </c>
      <c r="L70" s="25">
        <v>153.28530568635844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174.13823251039148</v>
      </c>
      <c r="H71" s="24">
        <v>163.72393211788085</v>
      </c>
      <c r="I71" s="24">
        <v>126.3916006078509</v>
      </c>
      <c r="J71" s="24">
        <v>3.1549999999999998</v>
      </c>
      <c r="K71" s="24">
        <v>255.10204201172101</v>
      </c>
      <c r="L71" s="25">
        <v>153.6019766161366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174.61001871353344</v>
      </c>
      <c r="H72" s="24">
        <v>163.95408652671566</v>
      </c>
      <c r="I72" s="24">
        <v>126.56927520766835</v>
      </c>
      <c r="J72" s="24">
        <v>3.1799999999999997</v>
      </c>
      <c r="K72" s="24">
        <v>241.78722136804487</v>
      </c>
      <c r="L72" s="25">
        <v>152.34139054763301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175.08308310939773</v>
      </c>
      <c r="H73" s="24">
        <v>164.1845644743955</v>
      </c>
      <c r="I73" s="24">
        <v>126.7471995730024</v>
      </c>
      <c r="J73" s="24">
        <v>3.2049999999999996</v>
      </c>
      <c r="K73" s="24">
        <v>229.16735576030339</v>
      </c>
      <c r="L73" s="25">
        <v>151.16428896519795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175.55742916094411</v>
      </c>
      <c r="H74" s="24">
        <v>164.41536641573413</v>
      </c>
      <c r="I74" s="24">
        <v>126.92537405496016</v>
      </c>
      <c r="J74" s="24">
        <v>3.2299999999999995</v>
      </c>
      <c r="K74" s="24">
        <v>217.20617263816374</v>
      </c>
      <c r="L74" s="25">
        <v>150.06635568536055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176.0330603405144</v>
      </c>
      <c r="H75" s="24">
        <v>164.64649280618463</v>
      </c>
      <c r="I75" s="24">
        <v>127.10379900514228</v>
      </c>
      <c r="J75" s="24">
        <v>3.2549999999999994</v>
      </c>
      <c r="K75" s="24">
        <v>214.14781966123348</v>
      </c>
      <c r="L75" s="25">
        <v>150.02903884063068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176.50998012985792</v>
      </c>
      <c r="H76" s="24">
        <v>164.87794410184031</v>
      </c>
      <c r="I76" s="24">
        <v>127.28247477564371</v>
      </c>
      <c r="J76" s="24">
        <v>3.2799999999999994</v>
      </c>
      <c r="K76" s="24">
        <v>211.13252956238765</v>
      </c>
      <c r="L76" s="25">
        <v>149.99760622038531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176.98819202015696</v>
      </c>
      <c r="H77" s="24">
        <v>165.1097207594357</v>
      </c>
      <c r="I77" s="24">
        <v>127.46140171905431</v>
      </c>
      <c r="J77" s="24">
        <v>3.3049999999999993</v>
      </c>
      <c r="K77" s="24">
        <v>208.15969599844644</v>
      </c>
      <c r="L77" s="25">
        <v>149.97198763405873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177.46769951205232</v>
      </c>
      <c r="H78" s="24">
        <v>165.3418232363473</v>
      </c>
      <c r="I78" s="24">
        <v>127.64058018845964</v>
      </c>
      <c r="J78" s="24">
        <v>3.3299999999999992</v>
      </c>
      <c r="K78" s="24">
        <v>208.2925128687493</v>
      </c>
      <c r="L78" s="25">
        <v>150.31685102051063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177.94850611566898</v>
      </c>
      <c r="H79" s="24">
        <v>165.5742519905946</v>
      </c>
      <c r="I79" s="24">
        <v>127.82001053744156</v>
      </c>
      <c r="J79" s="24">
        <v>3.3549999999999991</v>
      </c>
      <c r="K79" s="24">
        <v>208.42541448322396</v>
      </c>
      <c r="L79" s="25">
        <v>150.66248818233464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178.43061535064174</v>
      </c>
      <c r="H80" s="24">
        <v>165.80700748084095</v>
      </c>
      <c r="I80" s="24">
        <v>127.99969312007903</v>
      </c>
      <c r="J80" s="24">
        <v>3.379999999999999</v>
      </c>
      <c r="K80" s="24">
        <v>208.55840089594167</v>
      </c>
      <c r="L80" s="25">
        <v>151.00890113510516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H450" sqref="H450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100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100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132.54817739256833</v>
      </c>
      <c r="M236" s="42">
        <f t="shared" si="3"/>
        <v>-1.6465140850121296E-2</v>
      </c>
      <c r="N236" s="12"/>
      <c r="O236" s="23">
        <v>45108</v>
      </c>
      <c r="P236" s="43">
        <v>0.63491176903028257</v>
      </c>
      <c r="Q236" s="43">
        <v>7.9567000426620474E-2</v>
      </c>
      <c r="R236" s="43">
        <v>8.698350912456497E-2</v>
      </c>
      <c r="S236" s="43">
        <v>3.2739964644378027E-2</v>
      </c>
      <c r="T236" s="43">
        <v>0.16579775677415409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132.91900076819664</v>
      </c>
      <c r="M237" s="42">
        <f t="shared" si="3"/>
        <v>2.7976497521353672E-3</v>
      </c>
      <c r="N237" s="12"/>
      <c r="O237" s="23">
        <v>45139</v>
      </c>
      <c r="P237" s="43">
        <v>0.6331404637687531</v>
      </c>
      <c r="Q237" s="43">
        <v>7.9618624368877886E-2</v>
      </c>
      <c r="R237" s="43">
        <v>8.7164999218988043E-2</v>
      </c>
      <c r="S237" s="43">
        <v>3.491983393748798E-2</v>
      </c>
      <c r="T237" s="43">
        <v>0.16515607870589313</v>
      </c>
      <c r="U237" s="43">
        <v>1.0000000000000002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134.30216344092895</v>
      </c>
      <c r="M238" s="42">
        <f t="shared" si="3"/>
        <v>1.0406056807066077E-2</v>
      </c>
      <c r="N238" s="12"/>
      <c r="O238" s="23">
        <v>45170</v>
      </c>
      <c r="P238" s="43">
        <v>0.62661982230145052</v>
      </c>
      <c r="Q238" s="43">
        <v>8.0220266202577703E-2</v>
      </c>
      <c r="R238" s="43">
        <v>8.7176846591402665E-2</v>
      </c>
      <c r="S238" s="43">
        <v>3.4372880398820256E-2</v>
      </c>
      <c r="T238" s="43">
        <v>0.17161018450574878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135.81435943301605</v>
      </c>
      <c r="M239" s="42">
        <f t="shared" si="3"/>
        <v>1.1259654746754943E-2</v>
      </c>
      <c r="N239" s="12"/>
      <c r="O239" s="23">
        <v>45200</v>
      </c>
      <c r="P239" s="43">
        <v>0.62293008767202995</v>
      </c>
      <c r="Q239" s="43">
        <v>7.8791529367529159E-2</v>
      </c>
      <c r="R239" s="43">
        <v>8.5998635547112914E-2</v>
      </c>
      <c r="S239" s="43">
        <v>3.3990162899782753E-2</v>
      </c>
      <c r="T239" s="43">
        <v>0.17828958451354518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136.24451904135134</v>
      </c>
      <c r="M240" s="42">
        <f t="shared" si="3"/>
        <v>3.167261621901174E-3</v>
      </c>
      <c r="N240" s="12"/>
      <c r="O240" s="23">
        <v>45231</v>
      </c>
      <c r="P240" s="43">
        <v>0.62096333433458428</v>
      </c>
      <c r="Q240" s="43">
        <v>7.834256992516915E-2</v>
      </c>
      <c r="R240" s="43">
        <v>8.5520211606966476E-2</v>
      </c>
      <c r="S240" s="43">
        <v>3.5175380733915108E-2</v>
      </c>
      <c r="T240" s="43">
        <v>0.17999850339936496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137.91513821257186</v>
      </c>
      <c r="M241" s="42">
        <f t="shared" si="3"/>
        <v>1.2261918372756586E-2</v>
      </c>
      <c r="N241" s="12"/>
      <c r="O241" s="23">
        <v>45261</v>
      </c>
      <c r="P241" s="46">
        <v>0.61344136637363844</v>
      </c>
      <c r="Q241" s="46">
        <v>7.7591345145192905E-2</v>
      </c>
      <c r="R241" s="46">
        <v>8.4416139877854776E-2</v>
      </c>
      <c r="S241" s="46">
        <v>3.4475671363962367E-2</v>
      </c>
      <c r="T241" s="46">
        <v>0.19007547723935145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139.70474557394462</v>
      </c>
      <c r="M242" s="42">
        <f t="shared" si="3"/>
        <v>1.2976148844620727E-2</v>
      </c>
      <c r="N242" s="12"/>
      <c r="O242" s="23">
        <v>45292</v>
      </c>
      <c r="P242" s="51">
        <f t="shared" ref="P242:P305" si="4">IFERROR((G242*Q$480)/$L242*(100/Q$481),"")</f>
        <v>0.61317299168079631</v>
      </c>
      <c r="Q242" s="51">
        <f t="shared" ref="Q242:Q305" si="5">IFERROR((H242*R$480)/$L242*(100/R$481),"")</f>
        <v>7.6337091767913812E-2</v>
      </c>
      <c r="R242" s="51">
        <f t="shared" ref="R242:R305" si="6">IFERROR((I242*S$480)/$L242*(100/S$481),"")</f>
        <v>8.3065736604956406E-2</v>
      </c>
      <c r="S242" s="51">
        <f t="shared" ref="S242:S305" si="7">IFERROR((J242*T$480)/$L242*(100/T$481),"")</f>
        <v>3.16030376884067E-2</v>
      </c>
      <c r="T242" s="51">
        <f t="shared" ref="T242:T305" si="8">IFERROR((K242*U$480)/$L242*(100/U$481),"")</f>
        <v>0.19582114225792666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136.89487900297311</v>
      </c>
      <c r="M243" s="42">
        <f t="shared" si="3"/>
        <v>-2.0112892797075843E-2</v>
      </c>
      <c r="N243" s="12"/>
      <c r="O243" s="23">
        <v>45323</v>
      </c>
      <c r="P243" s="51">
        <f t="shared" si="4"/>
        <v>0.62575881157482638</v>
      </c>
      <c r="Q243" s="51">
        <f t="shared" si="5"/>
        <v>7.7505480123180842E-2</v>
      </c>
      <c r="R243" s="51">
        <f t="shared" si="6"/>
        <v>8.4633440509464974E-2</v>
      </c>
      <c r="S243" s="51">
        <f t="shared" si="7"/>
        <v>2.9219500606104683E-2</v>
      </c>
      <c r="T243" s="51">
        <f t="shared" si="8"/>
        <v>0.18288276718642307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135.57095948397628</v>
      </c>
      <c r="M244" s="42">
        <f t="shared" si="3"/>
        <v>-9.6710667969404085E-3</v>
      </c>
      <c r="N244" s="12"/>
      <c r="O244" s="23">
        <v>45352</v>
      </c>
      <c r="P244" s="51">
        <f t="shared" si="4"/>
        <v>0.63186966531504862</v>
      </c>
      <c r="Q244" s="51">
        <f t="shared" si="5"/>
        <v>7.9000052129094556E-2</v>
      </c>
      <c r="R244" s="51">
        <f t="shared" si="6"/>
        <v>8.4766823522487475E-2</v>
      </c>
      <c r="S244" s="51">
        <f t="shared" si="7"/>
        <v>2.9968756562803685E-2</v>
      </c>
      <c r="T244" s="51">
        <f t="shared" si="8"/>
        <v>0.17439470247056557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135.00834126758068</v>
      </c>
      <c r="M245" s="42">
        <f t="shared" si="3"/>
        <v>-4.1499906656786711E-3</v>
      </c>
      <c r="N245" s="12"/>
      <c r="O245" s="23">
        <v>45383</v>
      </c>
      <c r="P245" s="51">
        <f t="shared" si="4"/>
        <v>0.63987648594398205</v>
      </c>
      <c r="Q245" s="51">
        <f t="shared" si="5"/>
        <v>7.9733321846029326E-2</v>
      </c>
      <c r="R245" s="51">
        <f t="shared" si="6"/>
        <v>8.5328869234523555E-2</v>
      </c>
      <c r="S245" s="51">
        <f t="shared" si="7"/>
        <v>3.1491182597507758E-2</v>
      </c>
      <c r="T245" s="51">
        <f t="shared" si="8"/>
        <v>0.16357014037795728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135.18571483599544</v>
      </c>
      <c r="M246" s="42">
        <f t="shared" si="3"/>
        <v>1.3137971087520128E-3</v>
      </c>
      <c r="N246" s="12"/>
      <c r="O246" s="23">
        <v>45413</v>
      </c>
      <c r="P246" s="51">
        <f t="shared" si="4"/>
        <v>0.63903692108467514</v>
      </c>
      <c r="Q246" s="51">
        <f t="shared" si="5"/>
        <v>7.9628705882467274E-2</v>
      </c>
      <c r="R246" s="51">
        <f t="shared" si="6"/>
        <v>8.4938879164882769E-2</v>
      </c>
      <c r="S246" s="51">
        <f t="shared" si="7"/>
        <v>3.1542910791790446E-2</v>
      </c>
      <c r="T246" s="51">
        <f t="shared" si="8"/>
        <v>0.16485258307618419</v>
      </c>
      <c r="U246" s="42">
        <f t="shared" si="11"/>
        <v>0.99999999999999978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137.29210357842908</v>
      </c>
      <c r="M247" s="42">
        <f t="shared" si="3"/>
        <v>1.5581444718393955E-2</v>
      </c>
      <c r="N247" s="12"/>
      <c r="O247" s="23">
        <v>45444</v>
      </c>
      <c r="P247" s="51">
        <f t="shared" si="4"/>
        <v>0.62923256860199017</v>
      </c>
      <c r="Q247" s="51">
        <f t="shared" si="5"/>
        <v>7.8473233507263124E-2</v>
      </c>
      <c r="R247" s="51">
        <f t="shared" si="6"/>
        <v>8.3977922234140828E-2</v>
      </c>
      <c r="S247" s="51">
        <f t="shared" si="7"/>
        <v>3.1425444700396502E-2</v>
      </c>
      <c r="T247" s="51">
        <f t="shared" si="8"/>
        <v>0.17689083095620936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138.8900439647856</v>
      </c>
      <c r="M248" s="42">
        <f t="shared" si="3"/>
        <v>1.1638982466633196E-2</v>
      </c>
      <c r="N248" s="12"/>
      <c r="O248" s="23">
        <v>45474</v>
      </c>
      <c r="P248" s="51">
        <f t="shared" si="4"/>
        <v>0.62721665775667668</v>
      </c>
      <c r="Q248" s="51">
        <f t="shared" si="5"/>
        <v>7.7570393062479079E-2</v>
      </c>
      <c r="R248" s="51">
        <f t="shared" si="6"/>
        <v>8.335002112177349E-2</v>
      </c>
      <c r="S248" s="51">
        <f t="shared" si="7"/>
        <v>3.1607284306363032E-2</v>
      </c>
      <c r="T248" s="51">
        <f t="shared" si="8"/>
        <v>0.18025564375270756</v>
      </c>
      <c r="U248" s="42">
        <f t="shared" si="11"/>
        <v>0.99999999999999978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139.50302689380626</v>
      </c>
      <c r="M249" s="42">
        <f t="shared" si="3"/>
        <v>4.4134403843667513E-3</v>
      </c>
      <c r="N249" s="12"/>
      <c r="O249" s="23">
        <v>45505</v>
      </c>
      <c r="P249" s="51">
        <f t="shared" si="4"/>
        <v>0.62446063795866258</v>
      </c>
      <c r="Q249" s="51">
        <f t="shared" si="5"/>
        <v>7.7229545069403507E-2</v>
      </c>
      <c r="R249" s="51">
        <f t="shared" si="6"/>
        <v>8.2983777168371312E-2</v>
      </c>
      <c r="S249" s="51">
        <f t="shared" si="7"/>
        <v>3.0656894369783087E-2</v>
      </c>
      <c r="T249" s="51">
        <f t="shared" si="8"/>
        <v>0.18466914543377952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138.76400220844329</v>
      </c>
      <c r="M250" s="42">
        <f t="shared" si="3"/>
        <v>-5.2975530482614053E-3</v>
      </c>
      <c r="N250" s="12"/>
      <c r="O250" s="23">
        <v>45536</v>
      </c>
      <c r="P250" s="51">
        <f t="shared" si="4"/>
        <v>0.62778636955435208</v>
      </c>
      <c r="Q250" s="51">
        <f t="shared" si="5"/>
        <v>7.8492607777348275E-2</v>
      </c>
      <c r="R250" s="51">
        <f t="shared" si="6"/>
        <v>8.3561160774322213E-2</v>
      </c>
      <c r="S250" s="51">
        <f t="shared" si="7"/>
        <v>2.8282034529326941E-2</v>
      </c>
      <c r="T250" s="51">
        <f t="shared" si="8"/>
        <v>0.18187782736465055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143.29105106308469</v>
      </c>
      <c r="M251" s="42">
        <f t="shared" si="3"/>
        <v>3.2624086813532127E-2</v>
      </c>
      <c r="N251" s="12"/>
      <c r="O251" s="23">
        <v>45566</v>
      </c>
      <c r="P251" s="51">
        <f t="shared" si="4"/>
        <v>0.62796737152781357</v>
      </c>
      <c r="Q251" s="51">
        <f t="shared" si="5"/>
        <v>7.5695512283268596E-2</v>
      </c>
      <c r="R251" s="51">
        <f t="shared" si="6"/>
        <v>8.1052333779547556E-2</v>
      </c>
      <c r="S251" s="51">
        <f t="shared" si="7"/>
        <v>2.6774023632029558E-2</v>
      </c>
      <c r="T251" s="51">
        <f t="shared" si="8"/>
        <v>0.18851075877734064</v>
      </c>
      <c r="U251" s="42">
        <f t="shared" si="11"/>
        <v>0.99999999999999978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142.92026499468278</v>
      </c>
      <c r="M252" s="42">
        <f t="shared" si="3"/>
        <v>-2.5876428824481712E-3</v>
      </c>
      <c r="N252" s="12"/>
      <c r="O252" s="23">
        <v>45597</v>
      </c>
      <c r="P252" s="51">
        <f t="shared" si="4"/>
        <v>0.62959654253993103</v>
      </c>
      <c r="Q252" s="51">
        <f t="shared" si="5"/>
        <v>7.5637436088737936E-2</v>
      </c>
      <c r="R252" s="51">
        <f t="shared" si="6"/>
        <v>8.1196865949971997E-2</v>
      </c>
      <c r="S252" s="51">
        <f t="shared" si="7"/>
        <v>2.4819222182751507E-2</v>
      </c>
      <c r="T252" s="51">
        <f t="shared" si="8"/>
        <v>0.18874993323860753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143.26625259950595</v>
      </c>
      <c r="M253" s="42">
        <f t="shared" si="3"/>
        <v>2.4208435720156629E-3</v>
      </c>
      <c r="N253" s="12"/>
      <c r="O253" s="23">
        <v>45627</v>
      </c>
      <c r="P253" s="51">
        <f t="shared" si="4"/>
        <v>0.6280760686264597</v>
      </c>
      <c r="Q253" s="51">
        <f t="shared" si="5"/>
        <v>7.5898996786813652E-2</v>
      </c>
      <c r="R253" s="51">
        <f t="shared" si="6"/>
        <v>8.0607249706690184E-2</v>
      </c>
      <c r="S253" s="51">
        <f t="shared" si="7"/>
        <v>2.546167486027302E-2</v>
      </c>
      <c r="T253" s="51">
        <f t="shared" si="8"/>
        <v>0.18995601001976345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142.90708047338703</v>
      </c>
      <c r="M254" s="42">
        <f t="shared" si="3"/>
        <v>-2.5070253433860934E-3</v>
      </c>
      <c r="N254" s="12"/>
      <c r="O254" s="23">
        <v>45658</v>
      </c>
      <c r="P254" s="51">
        <f t="shared" si="4"/>
        <v>0.62564089405310264</v>
      </c>
      <c r="Q254" s="51">
        <f t="shared" si="5"/>
        <v>7.5835274944403827E-2</v>
      </c>
      <c r="R254" s="51">
        <f t="shared" si="6"/>
        <v>8.1007099576320629E-2</v>
      </c>
      <c r="S254" s="51">
        <f t="shared" si="7"/>
        <v>2.3501218798344794E-2</v>
      </c>
      <c r="T254" s="51">
        <f t="shared" si="8"/>
        <v>0.19401551262782815</v>
      </c>
      <c r="U254" s="42">
        <f t="shared" si="11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143.44191198426643</v>
      </c>
      <c r="M255" s="42">
        <f t="shared" si="3"/>
        <v>3.7425123311436437E-3</v>
      </c>
      <c r="N255" s="12"/>
      <c r="O255" s="23">
        <v>45689</v>
      </c>
      <c r="P255" s="51">
        <f t="shared" si="4"/>
        <v>0.62330815559468711</v>
      </c>
      <c r="Q255" s="51">
        <f t="shared" si="5"/>
        <v>7.5362369754988542E-2</v>
      </c>
      <c r="R255" s="51">
        <f t="shared" si="6"/>
        <v>8.0901581955911225E-2</v>
      </c>
      <c r="S255" s="51">
        <f t="shared" si="7"/>
        <v>2.4728963538284611E-2</v>
      </c>
      <c r="T255" s="51">
        <f t="shared" si="8"/>
        <v>0.19569892915612849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143.98763151626002</v>
      </c>
      <c r="M256" s="42">
        <f t="shared" si="3"/>
        <v>3.80446359397002E-3</v>
      </c>
      <c r="N256" s="12"/>
      <c r="O256" s="23">
        <v>45717</v>
      </c>
      <c r="P256" s="51">
        <f t="shared" si="4"/>
        <v>0.62094578994301997</v>
      </c>
      <c r="Q256" s="51">
        <f t="shared" si="5"/>
        <v>7.5518742347538359E-2</v>
      </c>
      <c r="R256" s="51">
        <f t="shared" si="6"/>
        <v>8.0099210279142255E-2</v>
      </c>
      <c r="S256" s="51">
        <f t="shared" si="7"/>
        <v>2.3849008612681834E-2</v>
      </c>
      <c r="T256" s="51">
        <f t="shared" si="8"/>
        <v>0.19958724881761769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145.7075684195365</v>
      </c>
      <c r="M257" s="42">
        <f t="shared" si="3"/>
        <v>1.1945032258428689E-2</v>
      </c>
      <c r="N257" s="12"/>
      <c r="O257" s="23">
        <v>45748</v>
      </c>
      <c r="P257" s="51">
        <f t="shared" si="4"/>
        <v>0.61902893818431026</v>
      </c>
      <c r="Q257" s="51">
        <f t="shared" si="5"/>
        <v>7.5376085706185675E-2</v>
      </c>
      <c r="R257" s="51">
        <f t="shared" si="6"/>
        <v>7.9013745375933447E-2</v>
      </c>
      <c r="S257" s="51">
        <f t="shared" si="7"/>
        <v>2.322218286561193E-2</v>
      </c>
      <c r="T257" s="51">
        <f t="shared" si="8"/>
        <v>0.20335904786795864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143.1706729782851</v>
      </c>
      <c r="M258" s="42">
        <f t="shared" si="3"/>
        <v>-1.7410869378774563E-2</v>
      </c>
      <c r="N258" s="12"/>
      <c r="O258" s="23">
        <v>45778</v>
      </c>
      <c r="P258" s="51">
        <f t="shared" si="4"/>
        <v>0.6299977466603357</v>
      </c>
      <c r="Q258" s="51">
        <f t="shared" si="5"/>
        <v>7.6330684756418854E-2</v>
      </c>
      <c r="R258" s="51">
        <f t="shared" si="6"/>
        <v>8.0342594186225802E-2</v>
      </c>
      <c r="S258" s="51">
        <f t="shared" si="7"/>
        <v>2.4160810485119359E-2</v>
      </c>
      <c r="T258" s="51">
        <f t="shared" si="8"/>
        <v>0.18916816391190047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139.91340837789178</v>
      </c>
      <c r="M259" s="42">
        <f t="shared" si="3"/>
        <v>-2.2750920510706485E-2</v>
      </c>
      <c r="N259" s="12"/>
      <c r="O259" s="23">
        <v>45809</v>
      </c>
      <c r="P259" s="51">
        <f t="shared" si="4"/>
        <v>0.64466445646545911</v>
      </c>
      <c r="Q259" s="51">
        <f t="shared" si="5"/>
        <v>7.8172688442810598E-2</v>
      </c>
      <c r="R259" s="51">
        <f t="shared" si="6"/>
        <v>8.3524925807110476E-2</v>
      </c>
      <c r="S259" s="51">
        <f t="shared" si="7"/>
        <v>2.3464647927505494E-2</v>
      </c>
      <c r="T259" s="51">
        <f t="shared" si="8"/>
        <v>0.17017328135711426</v>
      </c>
      <c r="U259" s="42">
        <f t="shared" si="11"/>
        <v>0.99999999999999989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140.2084871610478</v>
      </c>
      <c r="M260" s="42">
        <f t="shared" si="3"/>
        <v>2.1090100411180757E-3</v>
      </c>
      <c r="N260" s="12"/>
      <c r="O260" s="23">
        <v>45839</v>
      </c>
      <c r="P260" s="51">
        <f t="shared" si="4"/>
        <v>0.64586458094496368</v>
      </c>
      <c r="Q260" s="51">
        <f t="shared" si="5"/>
        <v>7.8073013127586355E-2</v>
      </c>
      <c r="R260" s="51">
        <f t="shared" si="6"/>
        <v>8.3567333100730098E-2</v>
      </c>
      <c r="S260" s="51">
        <f t="shared" si="7"/>
        <v>2.395354685041334E-2</v>
      </c>
      <c r="T260" s="51">
        <f t="shared" si="8"/>
        <v>0.16854152597630656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140.84492807134748</v>
      </c>
      <c r="M261" s="42">
        <f t="shared" si="3"/>
        <v>4.5392466831815081E-3</v>
      </c>
      <c r="N261" s="12"/>
      <c r="O261" s="23">
        <v>45870</v>
      </c>
      <c r="P261" s="51">
        <f t="shared" si="4"/>
        <v>0.64294609003829284</v>
      </c>
      <c r="Q261" s="51">
        <f t="shared" si="5"/>
        <v>7.7913876906132482E-2</v>
      </c>
      <c r="R261" s="51">
        <f t="shared" si="6"/>
        <v>8.2827705263940399E-2</v>
      </c>
      <c r="S261" s="51">
        <f t="shared" si="7"/>
        <v>2.4559773250074492E-2</v>
      </c>
      <c r="T261" s="51">
        <f t="shared" si="8"/>
        <v>0.17175255454155991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140.21199331855058</v>
      </c>
      <c r="M262" s="42">
        <f t="shared" si="3"/>
        <v>-4.4938412867538968E-3</v>
      </c>
      <c r="N262" s="12"/>
      <c r="O262" s="23">
        <v>45901</v>
      </c>
      <c r="P262" s="51">
        <f t="shared" si="4"/>
        <v>0.6458484303797184</v>
      </c>
      <c r="Q262" s="51">
        <f t="shared" si="5"/>
        <v>7.9432765373957256E-2</v>
      </c>
      <c r="R262" s="51">
        <f t="shared" si="6"/>
        <v>8.3492514734853501E-2</v>
      </c>
      <c r="S262" s="51">
        <f t="shared" si="7"/>
        <v>2.4132370695670501E-2</v>
      </c>
      <c r="T262" s="51">
        <f t="shared" si="8"/>
        <v>0.16709391881580032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141.69894286573032</v>
      </c>
      <c r="M263" s="42">
        <f t="shared" si="3"/>
        <v>1.0605009685594524E-2</v>
      </c>
      <c r="N263" s="12"/>
      <c r="O263" s="23">
        <v>45931</v>
      </c>
      <c r="P263" s="51">
        <f t="shared" si="4"/>
        <v>0.65323892192123301</v>
      </c>
      <c r="Q263" s="51">
        <f t="shared" si="5"/>
        <v>7.8085918857962747E-2</v>
      </c>
      <c r="R263" s="51">
        <f t="shared" si="6"/>
        <v>8.1536885206923523E-2</v>
      </c>
      <c r="S263" s="51">
        <f t="shared" si="7"/>
        <v>2.423421230040413E-2</v>
      </c>
      <c r="T263" s="51">
        <f t="shared" si="8"/>
        <v>0.16290406171347666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141.72758693816007</v>
      </c>
      <c r="M264" s="42">
        <f t="shared" si="3"/>
        <v>2.0214739680102234E-4</v>
      </c>
      <c r="N264" s="12"/>
      <c r="O264" s="23">
        <v>45962</v>
      </c>
      <c r="P264" s="51">
        <f t="shared" si="4"/>
        <v>0.6531068980619571</v>
      </c>
      <c r="Q264" s="51">
        <f t="shared" si="5"/>
        <v>7.8005987522172054E-2</v>
      </c>
      <c r="R264" s="51">
        <f t="shared" si="6"/>
        <v>8.1520406069050519E-2</v>
      </c>
      <c r="S264" s="51">
        <f t="shared" si="7"/>
        <v>2.4495570609851355E-2</v>
      </c>
      <c r="T264" s="51">
        <f t="shared" si="8"/>
        <v>0.1628711377369691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142.14680694167208</v>
      </c>
      <c r="M265" s="42">
        <f t="shared" si="3"/>
        <v>2.957928040466351E-3</v>
      </c>
      <c r="N265" s="12"/>
      <c r="O265" s="23">
        <v>45992</v>
      </c>
      <c r="P265" s="51">
        <f t="shared" si="4"/>
        <v>0.65118075225544858</v>
      </c>
      <c r="Q265" s="51">
        <f t="shared" si="5"/>
        <v>7.8095734263908326E-2</v>
      </c>
      <c r="R265" s="51">
        <f t="shared" si="6"/>
        <v>8.2356066731459704E-2</v>
      </c>
      <c r="S265" s="51">
        <f t="shared" si="7"/>
        <v>2.371540560719881E-2</v>
      </c>
      <c r="T265" s="51">
        <f t="shared" si="8"/>
        <v>0.16465204114198442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141.57607201424258</v>
      </c>
      <c r="M266" s="42">
        <f t="shared" si="3"/>
        <v>-4.0151090250215571E-3</v>
      </c>
      <c r="N266" s="12"/>
      <c r="O266" s="23">
        <v>46023</v>
      </c>
      <c r="P266" s="51">
        <f t="shared" si="4"/>
        <v>0.65178011940377745</v>
      </c>
      <c r="Q266" s="51">
        <f t="shared" si="5"/>
        <v>7.8153687960486759E-2</v>
      </c>
      <c r="R266" s="51">
        <f t="shared" si="6"/>
        <v>8.211184486815791E-2</v>
      </c>
      <c r="S266" s="51">
        <f t="shared" si="7"/>
        <v>2.3899856455981788E-2</v>
      </c>
      <c r="T266" s="51">
        <f t="shared" si="8"/>
        <v>0.16405449131159619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140.59013926050014</v>
      </c>
      <c r="M267" s="42">
        <f t="shared" si="3"/>
        <v>-6.96397872688026E-3</v>
      </c>
      <c r="N267" s="12"/>
      <c r="O267" s="23">
        <v>46054</v>
      </c>
      <c r="P267" s="51">
        <f t="shared" si="4"/>
        <v>0.65635093334093175</v>
      </c>
      <c r="Q267" s="51">
        <f t="shared" si="5"/>
        <v>7.8378422055053895E-2</v>
      </c>
      <c r="R267" s="51">
        <f t="shared" si="6"/>
        <v>8.1962349586132105E-2</v>
      </c>
      <c r="S267" s="51">
        <f t="shared" si="7"/>
        <v>2.4962162927810349E-2</v>
      </c>
      <c r="T267" s="51">
        <f t="shared" si="8"/>
        <v>0.15834613209007192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142.31796096732458</v>
      </c>
      <c r="M268" s="42">
        <f t="shared" si="3"/>
        <v>1.2289778756267911E-2</v>
      </c>
      <c r="N268" s="12"/>
      <c r="O268" s="23">
        <v>46082</v>
      </c>
      <c r="P268" s="51">
        <f t="shared" si="4"/>
        <v>0.64838245640230185</v>
      </c>
      <c r="Q268" s="51">
        <f t="shared" si="5"/>
        <v>7.6985970811426191E-2</v>
      </c>
      <c r="R268" s="51">
        <f t="shared" si="6"/>
        <v>8.0179102574572503E-2</v>
      </c>
      <c r="S268" s="51">
        <f t="shared" si="7"/>
        <v>2.4393956248464164E-2</v>
      </c>
      <c r="T268" s="51">
        <f t="shared" si="8"/>
        <v>0.1700585139632354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142.9405147587031</v>
      </c>
      <c r="M269" s="42">
        <f t="shared" si="3"/>
        <v>4.3743866701508871E-3</v>
      </c>
      <c r="N269" s="12"/>
      <c r="O269" s="23">
        <v>46113</v>
      </c>
      <c r="P269" s="51">
        <f t="shared" si="4"/>
        <v>0.64957132961606323</v>
      </c>
      <c r="Q269" s="51">
        <f t="shared" si="5"/>
        <v>7.7428498705401916E-2</v>
      </c>
      <c r="R269" s="51">
        <f t="shared" si="6"/>
        <v>8.018659768977443E-2</v>
      </c>
      <c r="S269" s="51">
        <f t="shared" si="7"/>
        <v>2.3495721781240122E-2</v>
      </c>
      <c r="T269" s="51">
        <f t="shared" si="8"/>
        <v>0.16931785220752024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147.70883864961573</v>
      </c>
      <c r="M270" s="42">
        <f t="shared" si="3"/>
        <v>3.3358798930883893E-2</v>
      </c>
      <c r="N270" s="12"/>
      <c r="O270" s="23">
        <v>46143</v>
      </c>
      <c r="P270" s="51">
        <f t="shared" si="4"/>
        <v>0.62860192441203544</v>
      </c>
      <c r="Q270" s="51">
        <f t="shared" si="5"/>
        <v>7.489914803384605E-2</v>
      </c>
      <c r="R270" s="51">
        <f t="shared" si="6"/>
        <v>7.8840693845478593E-2</v>
      </c>
      <c r="S270" s="51">
        <f t="shared" si="7"/>
        <v>2.6484194996714016E-2</v>
      </c>
      <c r="T270" s="51">
        <f t="shared" si="8"/>
        <v>0.19117403871192576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145.61805774321266</v>
      </c>
      <c r="M271" s="42">
        <f t="shared" si="3"/>
        <v>-1.4154744736451841E-2</v>
      </c>
      <c r="N271" s="12"/>
      <c r="O271" s="23">
        <v>46174</v>
      </c>
      <c r="P271" s="51">
        <f t="shared" si="4"/>
        <v>0.63762737717289109</v>
      </c>
      <c r="Q271" s="51">
        <f t="shared" si="5"/>
        <v>7.6155980129833892E-2</v>
      </c>
      <c r="R271" s="51">
        <f t="shared" si="6"/>
        <v>7.8432057119783433E-2</v>
      </c>
      <c r="S271" s="51">
        <f t="shared" si="7"/>
        <v>2.6864454492539949E-2</v>
      </c>
      <c r="T271" s="51">
        <f t="shared" si="8"/>
        <v>0.18092013108495167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146.2982618357633</v>
      </c>
      <c r="M272" s="42">
        <f t="shared" si="3"/>
        <v>4.671152074766205E-3</v>
      </c>
      <c r="N272" s="12"/>
      <c r="O272" s="23">
        <v>46204</v>
      </c>
      <c r="P272" s="51">
        <f t="shared" si="4"/>
        <v>0.63760329334448274</v>
      </c>
      <c r="Q272" s="51">
        <f t="shared" si="5"/>
        <v>7.6238319426030168E-2</v>
      </c>
      <c r="R272" s="51">
        <f t="shared" si="6"/>
        <v>7.8206798515493711E-2</v>
      </c>
      <c r="S272" s="51">
        <f t="shared" si="7"/>
        <v>2.5105944040306406E-2</v>
      </c>
      <c r="T272" s="51">
        <f t="shared" si="8"/>
        <v>0.182845644673687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1790.1751250000002</v>
      </c>
      <c r="L273" s="50">
        <f t="shared" si="10"/>
        <v>145.87189329499759</v>
      </c>
      <c r="M273" s="42">
        <f t="shared" si="3"/>
        <v>-2.9143787179396474E-3</v>
      </c>
      <c r="N273" s="12"/>
      <c r="O273" s="23">
        <v>46235</v>
      </c>
      <c r="P273" s="51">
        <f t="shared" si="4"/>
        <v>0.63946694219163203</v>
      </c>
      <c r="Q273" s="51">
        <f t="shared" si="5"/>
        <v>7.6642272235479217E-2</v>
      </c>
      <c r="R273" s="51">
        <f t="shared" si="6"/>
        <v>7.934417687270319E-2</v>
      </c>
      <c r="S273" s="51">
        <f t="shared" si="7"/>
        <v>2.4920634425678129E-2</v>
      </c>
      <c r="T273" s="51">
        <f t="shared" si="8"/>
        <v>1.4609811492508564</v>
      </c>
      <c r="U273" s="42">
        <f t="shared" si="11"/>
        <v>2.281355174976349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1934.6238750000005</v>
      </c>
      <c r="L274" s="50">
        <f t="shared" si="10"/>
        <v>148.61351472650102</v>
      </c>
      <c r="M274" s="42">
        <f t="shared" si="3"/>
        <v>1.879472028212481E-2</v>
      </c>
      <c r="N274" s="12"/>
      <c r="O274" s="23">
        <v>46266</v>
      </c>
      <c r="P274" s="51">
        <f t="shared" si="4"/>
        <v>0.62767005900320205</v>
      </c>
      <c r="Q274" s="51">
        <f t="shared" si="5"/>
        <v>7.6235766571468216E-2</v>
      </c>
      <c r="R274" s="51">
        <f t="shared" si="6"/>
        <v>7.9115544099152432E-2</v>
      </c>
      <c r="S274" s="51">
        <f t="shared" si="7"/>
        <v>2.6407613796828964E-2</v>
      </c>
      <c r="T274" s="51">
        <f t="shared" si="8"/>
        <v>1.5497403886536227</v>
      </c>
      <c r="U274" s="42">
        <f t="shared" si="11"/>
        <v>2.3591693721242746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2077.093875</v>
      </c>
      <c r="L275" s="50">
        <f t="shared" si="10"/>
        <v>152.58402515368144</v>
      </c>
      <c r="M275" s="42">
        <f t="shared" si="3"/>
        <v>2.6717021224398785E-2</v>
      </c>
      <c r="N275" s="12"/>
      <c r="O275" s="23">
        <v>46296</v>
      </c>
      <c r="P275" s="51">
        <f t="shared" si="4"/>
        <v>0.62543388868620275</v>
      </c>
      <c r="Q275" s="51">
        <f t="shared" si="5"/>
        <v>7.4006680853534831E-2</v>
      </c>
      <c r="R275" s="51">
        <f t="shared" si="6"/>
        <v>7.4584046941923179E-2</v>
      </c>
      <c r="S275" s="51">
        <f t="shared" si="7"/>
        <v>2.6709687950677831E-2</v>
      </c>
      <c r="T275" s="51">
        <f t="shared" si="8"/>
        <v>1.6205699129256246</v>
      </c>
      <c r="U275" s="42">
        <f t="shared" si="11"/>
        <v>2.4213042173579633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100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32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60</v>
      </c>
      <c r="H467" s="69" t="s">
        <v>98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100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99</v>
      </c>
      <c r="N482" s="80"/>
      <c r="O482" s="72"/>
      <c r="P482" s="81" t="s">
        <v>3</v>
      </c>
      <c r="Q482" s="61" t="s">
        <v>100</v>
      </c>
      <c r="R482" s="82" t="s">
        <v>10</v>
      </c>
      <c r="S482" s="82" t="s">
        <v>11</v>
      </c>
      <c r="T482" s="82" t="s">
        <v>12</v>
      </c>
      <c r="U482" s="82" t="s">
        <v>32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139.70474557394462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136.89487900297311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135.57095948397628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135.00834126758068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135.18571483599544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137.29210357842908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138.8900439647856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139.50302689380626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138.76400220844329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143.29105106308469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142.92026499468278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143.26625259950595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142.90708047338703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143.44191198426643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143.98763151626002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145.7075684195365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143.1706729782851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139.91340837789178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140.2084871610478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140.84492807134748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140.21199331855058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141.69894286573032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141.72758693816007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142.14680694167208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141.57607201424258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140.59013926050014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142.31796096732458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142.9405147587031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147.70883864961573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145.61805774321266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146.2982618357633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145.87189329499759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148.61351472650102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152.58402515368144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59.052033672100571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101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102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103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92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94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95</v>
      </c>
      <c r="H70" s="110"/>
      <c r="I70" s="110"/>
      <c r="J70" s="110" t="s">
        <v>96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