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09 September\EY TiD Prognosemodel 17Aug2026\EY TiD Prognosemodel 17Aug2026\DALON, Sep 2026\"/>
    </mc:Choice>
  </mc:AlternateContent>
  <xr:revisionPtr revIDLastSave="0" documentId="13_ncr:1_{8174D1E3-D7A8-44AF-BBAA-D30F7C890C5B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<sst xmlns="http://schemas.openxmlformats.org/spreadsheetml/2006/main" count="194" uniqueCount="103">
  <si>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</si>
  <si>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</si>
  <si>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</si>
  <si>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</si>
  <si>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</si>
  <si>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</si>
  <si>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</si>
  <si>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</si>
  <si>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</si>
  <si>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</si>
  <si>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</si>
  <si>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</si>
  <si>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</si>
  <si>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</si>
  <si>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</si>
  <si>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</si>
  <si>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</si>
  <si>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</si>
  <si>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</si>
  <si>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</si>
  <si>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</si>
  <si>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</si>
  <si>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</si>
  <si>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</si>
  <si>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</si>
  <si>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</si>
  <si>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</si>
  <si>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</si>
  <si>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</si>
  <si>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</si>
  <si>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</si>
  <si>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</si>
  <si>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</si>
  <si>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</si>
  <si>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</si>
  <si>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</si>
  <si>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</si>
  <si>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</si>
  <si>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</si>
  <si>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</si>
  <si>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</si>
  <si>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</si>
  <si>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</si>
  <si>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</si>
  <si>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</si>
  <si>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</si>
  <si>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</si>
  <si>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</si>
  <si>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</si>
  <si>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</si>
  <si>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</si>
  <si>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</si>
  <si>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</si>
  <si>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</si>
  <si>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</si>
  <si>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</si>
  <si>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</si>
  <si>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</si>
  <si>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</si>
  <si>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</si>
  <si>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</si>
  <si>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</si>
  <si>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</si>
  <si>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</si>
  <si>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</si>
  <si>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</si>
  <si>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</si>
  <si>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</si>
  <si>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</si>
  <si>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</si>
  <si>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</si>
  <si>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</si>
  <si>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</si>
  <si>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</si>
  <si>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</si>
  <si>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</si>
  <si>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</si>
  <si>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</si>
  <si>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</si>
  <si>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</si>
  <si>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</si>
  <si>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</si>
  <si>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</si>
  <si>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</si>
  <si>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</si>
  <si>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</si>
  <si>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</si>
  <si>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</si>
  <si>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</si>
  <si>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</si>
  <si>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</si>
  <si>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</si>
  <si>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</si>
  <si>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</si>
  <si>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frem til og med august 2026, hvorefter lønudviklingen er baseret på DALON.</t>
  </si>
  <si>
    <t>Løn (DALON)</t>
  </si>
  <si>
    <t>DI: Lønindeks for DA-området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</si>
  <si>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</si>
  <si>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</si>
  <si>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</si>
  <si>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</si>
  <si>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• Elspot-indeks - Bemærk at indekset følger lønudviklingen frem til og med august 2026, hvorefter det følger lønudviklingen i DALON</t>
  </si>
  <si>
    <t>Løn (DALON, Sep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</si>
</sst>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6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102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44866</v>
      </c>
      <c r="G20" s="24">
        <v>148.68671999999998</v>
      </c>
      <c r="H20" s="24">
        <v>152.78957915831666</v>
      </c>
      <c r="I20" s="24">
        <v>120.13268743435735</v>
      </c>
      <c r="J20" s="24">
        <v>3.22</v>
      </c>
      <c r="K20" s="24">
        <v>232.35171650055372</v>
      </c>
      <c r="L20" s="25">
        <v>135.57627280042649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44896</v>
      </c>
      <c r="G21" s="24">
        <v>148.68671999999998</v>
      </c>
      <c r="H21" s="24">
        <v>154.36472945891785</v>
      </c>
      <c r="I21" s="24">
        <v>122.2616211357257</v>
      </c>
      <c r="J21" s="24">
        <v>3.06</v>
      </c>
      <c r="K21" s="24">
        <v>252.13554817275747</v>
      </c>
      <c r="L21" s="25">
        <v>138.0366608161998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44927</v>
      </c>
      <c r="G22" s="24">
        <v>149.69681999999997</v>
      </c>
      <c r="H22" s="24">
        <v>153.05210420841684</v>
      </c>
      <c r="I22" s="24">
        <v>122.56575452163548</v>
      </c>
      <c r="J22" s="24">
        <v>2.86</v>
      </c>
      <c r="K22" s="24">
        <v>232.92934662236991</v>
      </c>
      <c r="L22" s="25">
        <v>135.99397395594633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44958</v>
      </c>
      <c r="G23" s="24">
        <v>149.69681999999997</v>
      </c>
      <c r="H23" s="24">
        <v>152.13326653306615</v>
      </c>
      <c r="I23" s="24">
        <v>122.66713231693873</v>
      </c>
      <c r="J23" s="24">
        <v>3.33</v>
      </c>
      <c r="K23" s="24">
        <v>208.95769656699889</v>
      </c>
      <c r="L23" s="25">
        <v>133.67715512445682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44986</v>
      </c>
      <c r="G24" s="24">
        <v>149.69681999999997</v>
      </c>
      <c r="H24" s="24">
        <v>152.78957915831666</v>
      </c>
      <c r="I24" s="24">
        <v>124.39055483709407</v>
      </c>
      <c r="J24" s="24">
        <v>3.26</v>
      </c>
      <c r="K24" s="24">
        <v>217.7665559246955</v>
      </c>
      <c r="L24" s="25">
        <v>134.84297792753796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45017</v>
      </c>
      <c r="G25" s="24">
        <v>150.90894</v>
      </c>
      <c r="H25" s="24">
        <v>154.23346693386776</v>
      </c>
      <c r="I25" s="24">
        <v>123.98504365588104</v>
      </c>
      <c r="J25" s="24">
        <v>3.58</v>
      </c>
      <c r="K25" s="24">
        <v>208.38006644518276</v>
      </c>
      <c r="L25" s="25">
        <v>134.86015752764487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45047</v>
      </c>
      <c r="G26" s="24">
        <v>150.90894</v>
      </c>
      <c r="H26" s="24">
        <v>153.97094188376755</v>
      </c>
      <c r="I26" s="24">
        <v>124.59331042770059</v>
      </c>
      <c r="J26" s="24">
        <v>3.32</v>
      </c>
      <c r="K26" s="24">
        <v>203.75902547065337</v>
      </c>
      <c r="L26" s="25">
        <v>134.02118502417233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45078</v>
      </c>
      <c r="G27" s="24">
        <v>150.90894</v>
      </c>
      <c r="H27" s="24">
        <v>154.36472945891785</v>
      </c>
      <c r="I27" s="24">
        <v>124.69468822300384</v>
      </c>
      <c r="J27" s="24">
        <v>3.35</v>
      </c>
      <c r="K27" s="24">
        <v>195.81661129568107</v>
      </c>
      <c r="L27" s="25">
        <v>133.15006720616856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45108</v>
      </c>
      <c r="G28" s="24">
        <v>152.32308</v>
      </c>
      <c r="H28" s="24">
        <v>152.26452905811624</v>
      </c>
      <c r="I28" s="24">
        <v>124.39055483709407</v>
      </c>
      <c r="J28" s="24">
        <v>3.45</v>
      </c>
      <c r="K28" s="24">
        <v>184.69723145071984</v>
      </c>
      <c r="L28" s="25">
        <v>132.55975256527307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45139</v>
      </c>
      <c r="G29" s="24">
        <v>152.32308</v>
      </c>
      <c r="H29" s="24">
        <v>152.78957915831666</v>
      </c>
      <c r="I29" s="24">
        <v>124.99882160891359</v>
      </c>
      <c r="J29" s="24">
        <v>3.69</v>
      </c>
      <c r="K29" s="24">
        <v>189.17386489479514</v>
      </c>
      <c r="L29" s="25">
        <v>133.48731801757702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45170</v>
      </c>
      <c r="G30" s="24">
        <v>152.32308</v>
      </c>
      <c r="H30" s="24">
        <v>155.54609218436875</v>
      </c>
      <c r="I30" s="24">
        <v>126.31673294785591</v>
      </c>
      <c r="J30" s="24">
        <v>3.67</v>
      </c>
      <c r="K30" s="24">
        <v>191.19557032115173</v>
      </c>
      <c r="L30" s="25">
        <v>134.01592181249461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45200</v>
      </c>
      <c r="G31" s="24">
        <v>153.13115999999999</v>
      </c>
      <c r="H31" s="24">
        <v>154.49599198396794</v>
      </c>
      <c r="I31" s="24">
        <v>126.01259956194615</v>
      </c>
      <c r="J31" s="24">
        <v>3.67</v>
      </c>
      <c r="K31" s="24">
        <v>209.39091915836102</v>
      </c>
      <c r="L31" s="25">
        <v>136.52756409472568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45231</v>
      </c>
      <c r="G32" s="24">
        <v>153.13115999999999</v>
      </c>
      <c r="H32" s="24">
        <v>154.10220440881764</v>
      </c>
      <c r="I32" s="24">
        <v>125.70846617603638</v>
      </c>
      <c r="J32" s="24">
        <v>3.81</v>
      </c>
      <c r="K32" s="24">
        <v>217.04451827242528</v>
      </c>
      <c r="L32" s="25">
        <v>137.55934264521147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45261</v>
      </c>
      <c r="G33" s="24">
        <v>153.13115999999999</v>
      </c>
      <c r="H33" s="24">
        <v>154.49599198396794</v>
      </c>
      <c r="I33" s="24">
        <v>125.60708838073313</v>
      </c>
      <c r="J33" s="24">
        <v>3.78</v>
      </c>
      <c r="K33" s="24">
        <v>215.60044296788485</v>
      </c>
      <c r="L33" s="25">
        <v>137.3675718992248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45292</v>
      </c>
      <c r="G34" s="24">
        <v>155.05035000000001</v>
      </c>
      <c r="H34" s="24">
        <v>153.97094188376755</v>
      </c>
      <c r="I34" s="24">
        <v>125.2015771995201</v>
      </c>
      <c r="J34" s="24">
        <v>3.51</v>
      </c>
      <c r="K34" s="24">
        <v>201.88172757475087</v>
      </c>
      <c r="L34" s="25">
        <v>136.3811417137959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45323</v>
      </c>
      <c r="G35" s="24">
        <v>155.05035000000001</v>
      </c>
      <c r="H35" s="24">
        <v>153.18336673346695</v>
      </c>
      <c r="I35" s="24">
        <v>124.99882160891359</v>
      </c>
      <c r="J35" s="24">
        <v>3.18</v>
      </c>
      <c r="K35" s="24">
        <v>194.80575858250279</v>
      </c>
      <c r="L35" s="25">
        <v>135.05032645327105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45352</v>
      </c>
      <c r="G36" s="24">
        <v>155.05035000000001</v>
      </c>
      <c r="H36" s="24">
        <v>154.62725450901803</v>
      </c>
      <c r="I36" s="24">
        <v>123.98504365588104</v>
      </c>
      <c r="J36" s="24">
        <v>3.23</v>
      </c>
      <c r="K36" s="24">
        <v>204.04784053156149</v>
      </c>
      <c r="L36" s="25">
        <v>136.21951192820978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45383</v>
      </c>
      <c r="G37" s="24">
        <v>156.36348000000001</v>
      </c>
      <c r="H37" s="24">
        <v>155.41482965931866</v>
      </c>
      <c r="I37" s="24">
        <v>124.28917704179081</v>
      </c>
      <c r="J37" s="24">
        <v>3.38</v>
      </c>
      <c r="K37" s="24">
        <v>211.2682170542636</v>
      </c>
      <c r="L37" s="25">
        <v>138.07598615499302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45413</v>
      </c>
      <c r="G38" s="24">
        <v>156.36348000000001</v>
      </c>
      <c r="H38" s="24">
        <v>155.41482965931866</v>
      </c>
      <c r="I38" s="24">
        <v>123.88366586057779</v>
      </c>
      <c r="J38" s="24">
        <v>3.39</v>
      </c>
      <c r="K38" s="24">
        <v>203.18139534883721</v>
      </c>
      <c r="L38" s="25">
        <v>137.0882619013332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45444</v>
      </c>
      <c r="G39" s="24">
        <v>156.36348000000001</v>
      </c>
      <c r="H39" s="24">
        <v>155.54609218436875</v>
      </c>
      <c r="I39" s="24">
        <v>124.39055483709407</v>
      </c>
      <c r="J39" s="24">
        <v>3.43</v>
      </c>
      <c r="K39" s="24">
        <v>205.2031007751938</v>
      </c>
      <c r="L39" s="25">
        <v>137.43532986119024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45474</v>
      </c>
      <c r="G40" s="24">
        <v>157.67660999999998</v>
      </c>
      <c r="H40" s="24">
        <v>155.54609218436875</v>
      </c>
      <c r="I40" s="24">
        <v>124.89744381361034</v>
      </c>
      <c r="J40" s="24">
        <v>3.49</v>
      </c>
      <c r="K40" s="24">
        <v>201.15968992248065</v>
      </c>
      <c r="L40" s="25">
        <v>137.80191181269996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45505</v>
      </c>
      <c r="G41" s="24">
        <v>157.67660999999998</v>
      </c>
      <c r="H41" s="24">
        <v>155.54609218436875</v>
      </c>
      <c r="I41" s="24">
        <v>124.89744381361034</v>
      </c>
      <c r="J41" s="24">
        <v>3.4</v>
      </c>
      <c r="K41" s="24">
        <v>201.30409745293468</v>
      </c>
      <c r="L41" s="25">
        <v>137.70589563820323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45536</v>
      </c>
      <c r="G42" s="24">
        <v>157.67660999999998</v>
      </c>
      <c r="H42" s="24">
        <v>157.25250501002006</v>
      </c>
      <c r="I42" s="24">
        <v>125.10019940421685</v>
      </c>
      <c r="J42" s="24">
        <v>3.12</v>
      </c>
      <c r="K42" s="24">
        <v>206.50276854928018</v>
      </c>
      <c r="L42" s="25">
        <v>138.10956989288141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45566</v>
      </c>
      <c r="G43" s="24">
        <v>162.86760950617284</v>
      </c>
      <c r="H43" s="24">
        <v>156.59619238476955</v>
      </c>
      <c r="I43" s="24">
        <v>125.30295499482335</v>
      </c>
      <c r="J43" s="24">
        <v>3.05</v>
      </c>
      <c r="K43" s="24">
        <v>196.82746400885938</v>
      </c>
      <c r="L43" s="25">
        <v>139.71098725461556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45597</v>
      </c>
      <c r="G44" s="24">
        <v>162.86760950617284</v>
      </c>
      <c r="H44" s="24">
        <v>156.07114228456916</v>
      </c>
      <c r="I44" s="24">
        <v>125.2015771995201</v>
      </c>
      <c r="J44" s="24">
        <v>2.82</v>
      </c>
      <c r="K44" s="24">
        <v>188.01860465116278</v>
      </c>
      <c r="L44" s="25">
        <v>138.32724173886882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45627</v>
      </c>
      <c r="G45" s="24">
        <v>162.86760950617284</v>
      </c>
      <c r="H45" s="24">
        <v>156.98997995991985</v>
      </c>
      <c r="I45" s="24">
        <v>124.59331042770059</v>
      </c>
      <c r="J45" s="24">
        <v>2.9</v>
      </c>
      <c r="K45" s="24">
        <v>192.92846068660023</v>
      </c>
      <c r="L45" s="25">
        <v>139.01964077648216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45658</v>
      </c>
      <c r="G46" s="24">
        <v>161.82940960493826</v>
      </c>
      <c r="H46" s="24">
        <v>156.46492985971946</v>
      </c>
      <c r="I46" s="24">
        <v>124.89744381361034</v>
      </c>
      <c r="J46" s="24">
        <v>2.67</v>
      </c>
      <c r="K46" s="24">
        <v>195.09457364341085</v>
      </c>
      <c r="L46" s="25">
        <v>138.40643447855498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45689</v>
      </c>
      <c r="G47" s="24">
        <v>161.82940960493826</v>
      </c>
      <c r="H47" s="24">
        <v>156.07114228456916</v>
      </c>
      <c r="I47" s="24">
        <v>125.20157719952012</v>
      </c>
      <c r="J47" s="24">
        <v>2.82</v>
      </c>
      <c r="K47" s="24">
        <v>197.26068660022148</v>
      </c>
      <c r="L47" s="25">
        <v>138.85389848429278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45717</v>
      </c>
      <c r="G48" s="24">
        <v>161.82940960493826</v>
      </c>
      <c r="H48" s="24">
        <v>156.98997995991985</v>
      </c>
      <c r="I48" s="24">
        <v>124.43144447509424</v>
      </c>
      <c r="J48" s="24">
        <v>2.73</v>
      </c>
      <c r="K48" s="24">
        <v>218.63300110741972</v>
      </c>
      <c r="L48" s="25">
        <v>141.27727450523855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45748</v>
      </c>
      <c r="G49" s="24">
        <v>163.25693446913579</v>
      </c>
      <c r="H49" s="24">
        <v>158.56513026052104</v>
      </c>
      <c r="I49" s="24">
        <v>124.21140655382972</v>
      </c>
      <c r="J49" s="24">
        <v>2.69</v>
      </c>
      <c r="K49" s="24">
        <v>216.61129568106313</v>
      </c>
      <c r="L49" s="25">
        <v>141.86367504823448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45778</v>
      </c>
      <c r="G50" s="24">
        <v>163.25693446913579</v>
      </c>
      <c r="H50" s="24">
        <v>157.77755511022045</v>
      </c>
      <c r="I50" s="24">
        <v>124.10138759319744</v>
      </c>
      <c r="J50" s="24">
        <v>2.75</v>
      </c>
      <c r="K50" s="24">
        <v>210.54617940199338</v>
      </c>
      <c r="L50" s="25">
        <v>141.15236100233193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45809</v>
      </c>
      <c r="G51" s="24">
        <v>163.25693446913579</v>
      </c>
      <c r="H51" s="24">
        <v>157.90881763527054</v>
      </c>
      <c r="I51" s="24">
        <v>126.08172888457825</v>
      </c>
      <c r="J51" s="24">
        <v>2.61</v>
      </c>
      <c r="K51" s="24">
        <v>203.32580287929127</v>
      </c>
      <c r="L51" s="25">
        <v>140.30933729209312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45839</v>
      </c>
      <c r="G52" s="24">
        <v>163.90580940740739</v>
      </c>
      <c r="H52" s="24">
        <v>158.04008016032066</v>
      </c>
      <c r="I52" s="24">
        <v>126.41178576647506</v>
      </c>
      <c r="J52" s="24">
        <v>2.67</v>
      </c>
      <c r="K52" s="24">
        <v>200.00442967884828</v>
      </c>
      <c r="L52" s="25">
        <v>140.38758593233928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45870</v>
      </c>
      <c r="G53" s="24">
        <v>163.90580940740739</v>
      </c>
      <c r="H53" s="24">
        <v>158.43386773547095</v>
      </c>
      <c r="I53" s="24">
        <v>125.86169096331372</v>
      </c>
      <c r="J53" s="24">
        <v>2.75</v>
      </c>
      <c r="K53" s="24">
        <v>202.74817275747509</v>
      </c>
      <c r="L53" s="25">
        <v>140.79113911390405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45901</v>
      </c>
      <c r="G54" s="24">
        <v>163.90580940740739</v>
      </c>
      <c r="H54" s="24">
        <v>160.79659318637275</v>
      </c>
      <c r="I54" s="24">
        <v>126.30176680584279</v>
      </c>
      <c r="J54" s="24">
        <v>2.69</v>
      </c>
      <c r="K54" s="24">
        <v>208.95769656699889</v>
      </c>
      <c r="L54" s="25">
        <v>141.65933814795522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45931</v>
      </c>
      <c r="G55" s="24">
        <v>167.53950906172838</v>
      </c>
      <c r="H55" s="24">
        <v>159.74649298597197</v>
      </c>
      <c r="I55" s="24">
        <v>124.65148239635877</v>
      </c>
      <c r="J55" s="24">
        <v>2.73</v>
      </c>
      <c r="K55" s="24">
        <v>204.33665559246955</v>
      </c>
      <c r="L55" s="25">
        <v>142.94140186483384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45962</v>
      </c>
      <c r="G56" s="24">
        <v>167.53950906172838</v>
      </c>
      <c r="H56" s="24">
        <v>159.61523046092185</v>
      </c>
      <c r="I56" s="24">
        <v>124.65148239635877</v>
      </c>
      <c r="J56" s="24">
        <v>2.76</v>
      </c>
      <c r="K56" s="24">
        <v>204.62547065337762</v>
      </c>
      <c r="L56" s="25">
        <v>143.00442868260978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45992</v>
      </c>
      <c r="G57" s="24">
        <v>167.53950906172838</v>
      </c>
      <c r="H57" s="24">
        <v>160.27154308617236</v>
      </c>
      <c r="I57" s="24">
        <v>126.30176680584279</v>
      </c>
      <c r="J57" s="24">
        <v>2.68</v>
      </c>
      <c r="K57" s="24">
        <v>204.04784053156149</v>
      </c>
      <c r="L57" s="25">
        <v>143.03345462400083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46023</v>
      </c>
      <c r="G58" s="26">
        <v>167.02040911111109</v>
      </c>
      <c r="H58" s="24">
        <v>159.74649298597197</v>
      </c>
      <c r="I58" s="24">
        <v>125.42161512078465</v>
      </c>
      <c r="J58" s="24">
        <v>2.69</v>
      </c>
      <c r="K58" s="24">
        <v>213.1455149501661</v>
      </c>
      <c r="L58" s="25">
        <v>143.7243476035481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46054</v>
      </c>
      <c r="G59" s="24">
        <v>167.02040911111109</v>
      </c>
      <c r="H59" s="24">
        <v>159.09018036072146</v>
      </c>
      <c r="I59" s="24">
        <v>124.32142551446198</v>
      </c>
      <c r="J59" s="24">
        <v>2.79</v>
      </c>
      <c r="K59" s="24">
        <v>205.4919158361019</v>
      </c>
      <c r="L59" s="25">
        <v>142.79155781241701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46082</v>
      </c>
      <c r="G60" s="24">
        <v>167.02040911111109</v>
      </c>
      <c r="H60" s="24">
        <v>158.18427224078528</v>
      </c>
      <c r="I60" s="24">
        <v>123.11121694750705</v>
      </c>
      <c r="J60" s="24">
        <v>2.76</v>
      </c>
      <c r="K60" s="24">
        <v>202.91651685048672</v>
      </c>
      <c r="L60" s="25">
        <v>142.27230821143013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46113</v>
      </c>
      <c r="G61" s="24">
        <v>168.05860901234567</v>
      </c>
      <c r="H61" s="24">
        <v>159.78947785681257</v>
      </c>
      <c r="I61" s="24">
        <v>123.66131175066837</v>
      </c>
      <c r="J61" s="24">
        <v>2.67</v>
      </c>
      <c r="K61" s="24">
        <v>205.32576106283639</v>
      </c>
      <c r="L61" s="25">
        <v>143.18167678999316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46143</v>
      </c>
      <c r="G62" s="24">
        <v>168.05860901234567</v>
      </c>
      <c r="H62" s="24">
        <v>159.7259053571679</v>
      </c>
      <c r="I62" s="24">
        <v>125.64165304204919</v>
      </c>
      <c r="J62" s="24">
        <v>3.11</v>
      </c>
      <c r="K62" s="24">
        <v>249.08677447163635</v>
      </c>
      <c r="L62" s="25">
        <v>149.12393084862003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46174</v>
      </c>
      <c r="G63" s="24">
        <v>168.05860901234567</v>
      </c>
      <c r="H63" s="24">
        <v>160.10734035503575</v>
      </c>
      <c r="I63" s="24">
        <v>123.22123590813931</v>
      </c>
      <c r="J63" s="24">
        <v>3.11</v>
      </c>
      <c r="K63" s="24">
        <v>269.35765681002681</v>
      </c>
      <c r="L63" s="25">
        <v>151.33920736345397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46204</v>
      </c>
      <c r="G64" s="24">
        <v>168.83725893827159</v>
      </c>
      <c r="H64" s="24">
        <v>161.0291415998831</v>
      </c>
      <c r="I64" s="24">
        <v>123.44127382940384</v>
      </c>
      <c r="J64" s="24">
        <v>2.92</v>
      </c>
      <c r="K64" s="24">
        <v>261.5899211598649</v>
      </c>
      <c r="L64" s="25">
        <v>150.6899191166996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46235</v>
      </c>
      <c r="G65" s="24">
        <v>168.83725893827159</v>
      </c>
      <c r="H65" s="24">
        <v>161.41057659775097</v>
      </c>
      <c r="I65" s="24">
        <v>124.87152031762332</v>
      </c>
      <c r="J65" s="24">
        <v>2.89</v>
      </c>
      <c r="K65" s="24">
        <v>247.81984432548694</v>
      </c>
      <c r="L65" s="25">
        <v>149.17187476231749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46266</v>
      </c>
      <c r="G66" s="29">
        <v>168.83725893827159</v>
      </c>
      <c r="H66" s="29">
        <v>163.57204158566887</v>
      </c>
      <c r="I66" s="29">
        <v>126.85186160900412</v>
      </c>
      <c r="J66" s="29">
        <v>3.12</v>
      </c>
      <c r="K66" s="29">
        <v>252.51371667023719</v>
      </c>
      <c r="L66" s="30">
        <v>150.35324290152926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46296</v>
      </c>
      <c r="G67" s="24">
        <v>172.82554064547486</v>
      </c>
      <c r="H67" s="24">
        <v>163.21352682481756</v>
      </c>
      <c r="I67" s="24">
        <v>126.96448097926842</v>
      </c>
      <c r="J67" s="24">
        <v>3.14</v>
      </c>
      <c r="K67" s="24">
        <v>249.17608945905994</v>
      </c>
      <c r="L67" s="25">
        <v>152.17014038533642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46327</v>
      </c>
      <c r="G68" s="24">
        <v>172.82554064547486</v>
      </c>
      <c r="H68" s="24">
        <v>162.85579785127138</v>
      </c>
      <c r="I68" s="24">
        <v>127.0772003332649</v>
      </c>
      <c r="J68" s="24">
        <v>3.16</v>
      </c>
      <c r="K68" s="24">
        <v>245.88257769455103</v>
      </c>
      <c r="L68" s="25">
        <v>151.78888284568038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46357</v>
      </c>
      <c r="G69" s="24">
        <v>172.82554064547486</v>
      </c>
      <c r="H69" s="24">
        <v>162.49885294275339</v>
      </c>
      <c r="I69" s="24">
        <v>127.19001975975935</v>
      </c>
      <c r="J69" s="24">
        <v>3.18</v>
      </c>
      <c r="K69" s="24">
        <v>242.63259827604892</v>
      </c>
      <c r="L69" s="25">
        <v>151.41287131121715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46388</v>
      </c>
      <c r="G70" s="24">
        <v>173.27978440137528</v>
      </c>
      <c r="H70" s="24">
        <v>162.71394525705367</v>
      </c>
      <c r="I70" s="24">
        <v>127.35837538326436</v>
      </c>
      <c r="J70" s="24">
        <v>3.2022222222222223</v>
      </c>
      <c r="K70" s="24">
        <v>241.33920011546559</v>
      </c>
      <c r="L70" s="25">
        <v>151.56831392821661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46419</v>
      </c>
      <c r="G71" s="24">
        <v>173.73522206292762</v>
      </c>
      <c r="H71" s="24">
        <v>162.92932227923239</v>
      </c>
      <c r="I71" s="24">
        <v>127.52695385142353</v>
      </c>
      <c r="J71" s="24">
        <v>3.2244444444444444</v>
      </c>
      <c r="K71" s="24">
        <v>240.05269665416705</v>
      </c>
      <c r="L71" s="25">
        <v>151.7252773341728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46447</v>
      </c>
      <c r="G72" s="24">
        <v>174.19185676811824</v>
      </c>
      <c r="H72" s="24">
        <v>163.14498438614439</v>
      </c>
      <c r="I72" s="24">
        <v>127.69575545920614</v>
      </c>
      <c r="J72" s="24">
        <v>3.2466666666666666</v>
      </c>
      <c r="K72" s="24">
        <v>238.77305113867732</v>
      </c>
      <c r="L72" s="25">
        <v>151.88375894080855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46478</v>
      </c>
      <c r="G73" s="24">
        <v>174.64969166318119</v>
      </c>
      <c r="H73" s="24">
        <v>163.36093195514329</v>
      </c>
      <c r="I73" s="24">
        <v>127.86478050197195</v>
      </c>
      <c r="J73" s="24">
        <v>3.2688888888888887</v>
      </c>
      <c r="K73" s="24">
        <v>237.58320907947441</v>
      </c>
      <c r="L73" s="25">
        <v>152.0536350054212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46508</v>
      </c>
      <c r="G74" s="24">
        <v>175.10872990261984</v>
      </c>
      <c r="H74" s="24">
        <v>163.57716536408225</v>
      </c>
      <c r="I74" s="24">
        <v>128.03402927547162</v>
      </c>
      <c r="J74" s="24">
        <v>3.2911111111111109</v>
      </c>
      <c r="K74" s="24">
        <v>236.39929618237375</v>
      </c>
      <c r="L74" s="25">
        <v>152.22492228939245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46539</v>
      </c>
      <c r="G75" s="24">
        <v>175.56897464922872</v>
      </c>
      <c r="H75" s="24">
        <v>163.79368499131454</v>
      </c>
      <c r="I75" s="24">
        <v>128.20350207584735</v>
      </c>
      <c r="J75" s="24">
        <v>3.313333333333333</v>
      </c>
      <c r="K75" s="24">
        <v>235.22128290146799</v>
      </c>
      <c r="L75" s="25">
        <v>152.39761907640781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46569</v>
      </c>
      <c r="G76" s="24">
        <v>176.03042907411518</v>
      </c>
      <c r="H76" s="24">
        <v>164.01049121569426</v>
      </c>
      <c r="I76" s="24">
        <v>128.37319919963326</v>
      </c>
      <c r="J76" s="24">
        <v>3.3355555555555552</v>
      </c>
      <c r="K76" s="24">
        <v>234.34767412975603</v>
      </c>
      <c r="L76" s="25">
        <v>152.60726346897198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46600</v>
      </c>
      <c r="G77" s="24">
        <v>176.49309635672137</v>
      </c>
      <c r="H77" s="24">
        <v>164.22758441657697</v>
      </c>
      <c r="I77" s="24">
        <v>128.54312094375601</v>
      </c>
      <c r="J77" s="24">
        <v>3.3577777777777773</v>
      </c>
      <c r="K77" s="24">
        <v>233.47730992960919</v>
      </c>
      <c r="L77" s="25">
        <v>152.81800490395284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46631</v>
      </c>
      <c r="G78" s="24">
        <v>176.95697968484606</v>
      </c>
      <c r="H78" s="24">
        <v>164.44496497382036</v>
      </c>
      <c r="I78" s="24">
        <v>128.71326760553529</v>
      </c>
      <c r="J78" s="24">
        <v>3.3799999999999994</v>
      </c>
      <c r="K78" s="24">
        <v>232.61017825073105</v>
      </c>
      <c r="L78" s="25">
        <v>153.0298437618745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46661</v>
      </c>
      <c r="G79" s="24">
        <v>177.42208225466663</v>
      </c>
      <c r="H79" s="24">
        <v>164.66263326778494</v>
      </c>
      <c r="I79" s="24">
        <v>128.88363948268434</v>
      </c>
      <c r="J79" s="24">
        <v>3.4022222222222216</v>
      </c>
      <c r="K79" s="24">
        <v>231.90573481693883</v>
      </c>
      <c r="L79" s="25">
        <v>153.26176468678455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46692</v>
      </c>
      <c r="G80" s="24">
        <v>177.88840727076109</v>
      </c>
      <c r="H80" s="24">
        <v>164.88058967933466</v>
      </c>
      <c r="I80" s="24">
        <v>129.05423687331049</v>
      </c>
      <c r="J80" s="24">
        <v>3.4244444444444437</v>
      </c>
      <c r="K80" s="24">
        <v>231.2034247401439</v>
      </c>
      <c r="L80" s="25">
        <v>153.49465582602582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>
        <v>46722</v>
      </c>
      <c r="G81" s="24">
        <v>178.35595794613013</v>
      </c>
      <c r="H81" s="24">
        <v>165.09883458983762</v>
      </c>
      <c r="I81" s="24">
        <v>129.22506007591559</v>
      </c>
      <c r="J81" s="24">
        <v>3.4466666666666659</v>
      </c>
      <c r="K81" s="24">
        <v>230.50324155962585</v>
      </c>
      <c r="L81" s="25">
        <v>153.72851823968603</v>
      </c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7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12" width="15.6640625" style="4" customWidth="1"/>
    <col min="13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102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102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8.536418761520348E-2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8.4947777663077997E-2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0.65445443766814215</v>
      </c>
      <c r="Q217" s="43">
        <v>7.9022297029274033E-2</v>
      </c>
      <c r="R217" s="43">
        <v>8.3964963149440811E-2</v>
      </c>
      <c r="S217" s="43">
        <v>5.0160122817579991E-3</v>
      </c>
      <c r="T217" s="43">
        <v>0.17754228987138509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8.3527534039629231E-2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8.4801552597409444E-2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8.2152281368970903E-2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8.039029466595532E-2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0.61139337686629869</v>
      </c>
      <c r="Q227" s="43">
        <v>7.7749196472743518E-2</v>
      </c>
      <c r="R227" s="43">
        <v>8.2802785674864043E-2</v>
      </c>
      <c r="S227" s="43">
        <v>2.3591770548437016E-2</v>
      </c>
      <c r="T227" s="43">
        <v>0.20446287043765676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8.2129803130954901E-2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8.5213600577300208E-2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8.6167709946358501E-2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8.6802022262699119E-2</v>
      </c>
      <c r="S235" s="43">
        <v>3.1647272633086608E-2</v>
      </c>
      <c r="T235" s="43">
        <v>0.17507690257961783</v>
      </c>
      <c r="U235" s="43">
        <v>1.0000000000000002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132.55975256527307</v>
      </c>
      <c r="M236" s="42">
        <f t="shared" si="3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133.48731801757702</v>
      </c>
      <c r="M237" s="42">
        <f t="shared" si="3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8.6793897504352832E-2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134.01592181249461</v>
      </c>
      <c r="M238" s="42">
        <f t="shared" si="3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136.52756409472568</v>
      </c>
      <c r="M239" s="42">
        <f t="shared" si="3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8.5549388333339207E-2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137.55934264521147</v>
      </c>
      <c r="M240" s="42">
        <f t="shared" si="3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137.3675718992248</v>
      </c>
      <c r="M241" s="42">
        <f t="shared" si="3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136.3811417137959</v>
      </c>
      <c r="M242" s="42">
        <f t="shared" si="3"/>
        <v>-7.1809537854579109E-3</v>
      </c>
      <c r="N242" s="12"/>
      <c r="O242" s="23">
        <v>45292</v>
      </c>
      <c r="P242" s="51">
        <f t="shared" ref="P242:P305" si="4">IFERROR((G242*Q$480)/$L242*(100/Q$481),"")</f>
        <v>0.62811599697082388</v>
      </c>
      <c r="Q242" s="51">
        <f t="shared" ref="Q242:Q305" si="5">IFERROR((H242*R$480)/$L242*(100/R$481),"")</f>
        <v>7.8197424140000846E-2</v>
      </c>
      <c r="R242" s="51">
        <f t="shared" ref="R242:R305" si="6">IFERROR((I242*S$480)/$L242*(100/S$481),"")</f>
        <v>8.5090045826576616E-2</v>
      </c>
      <c r="S242" s="51">
        <f t="shared" ref="S242:S305" si="7">IFERROR((J242*T$480)/$L242*(100/T$481),"")</f>
        <v>3.2373202659411557E-2</v>
      </c>
      <c r="T242" s="51">
        <f t="shared" ref="T242:T305" si="8">IFERROR((K242*U$480)/$L242*(100/U$481),"")</f>
        <v>0.17622333040318719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135.05032645327105</v>
      </c>
      <c r="M243" s="42">
        <f t="shared" si="3"/>
        <v>-9.7580592433933466E-3</v>
      </c>
      <c r="N243" s="12"/>
      <c r="O243" s="23">
        <v>45323</v>
      </c>
      <c r="P243" s="51">
        <f t="shared" si="4"/>
        <v>0.6343055884816432</v>
      </c>
      <c r="Q243" s="51">
        <f t="shared" si="5"/>
        <v>7.8564070166845509E-2</v>
      </c>
      <c r="R243" s="51">
        <f t="shared" si="6"/>
        <v>8.5789386093467743E-2</v>
      </c>
      <c r="S243" s="51">
        <f t="shared" si="7"/>
        <v>2.9618588159311451E-2</v>
      </c>
      <c r="T243" s="51">
        <f t="shared" si="8"/>
        <v>0.17172236709873218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136.21951192820978</v>
      </c>
      <c r="M244" s="42">
        <f t="shared" si="3"/>
        <v>8.657405766014703E-3</v>
      </c>
      <c r="N244" s="12"/>
      <c r="O244" s="23">
        <v>45352</v>
      </c>
      <c r="P244" s="51">
        <f t="shared" si="4"/>
        <v>0.62886128119976092</v>
      </c>
      <c r="Q244" s="51">
        <f t="shared" si="5"/>
        <v>7.8623926299706035E-2</v>
      </c>
      <c r="R244" s="51">
        <f t="shared" si="6"/>
        <v>8.436324161408662E-2</v>
      </c>
      <c r="S244" s="51">
        <f t="shared" si="7"/>
        <v>2.9826072816222002E-2</v>
      </c>
      <c r="T244" s="51">
        <f t="shared" si="8"/>
        <v>0.1783254780702245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138.07598615499302</v>
      </c>
      <c r="M245" s="42">
        <f t="shared" si="3"/>
        <v>1.3628548513384908E-2</v>
      </c>
      <c r="N245" s="12"/>
      <c r="O245" s="23">
        <v>45383</v>
      </c>
      <c r="P245" s="51">
        <f t="shared" si="4"/>
        <v>0.6256603004555219</v>
      </c>
      <c r="Q245" s="51">
        <f t="shared" si="5"/>
        <v>7.7961880454020624E-2</v>
      </c>
      <c r="R245" s="51">
        <f t="shared" si="6"/>
        <v>8.3433111132443921E-2</v>
      </c>
      <c r="S245" s="51">
        <f t="shared" si="7"/>
        <v>3.0791540552689234E-2</v>
      </c>
      <c r="T245" s="51">
        <f t="shared" si="8"/>
        <v>0.18215316740532417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137.0882619013332</v>
      </c>
      <c r="M246" s="42">
        <f t="shared" si="3"/>
        <v>-7.1534832461821463E-3</v>
      </c>
      <c r="N246" s="12"/>
      <c r="O246" s="23">
        <v>45413</v>
      </c>
      <c r="P246" s="51">
        <f t="shared" si="4"/>
        <v>0.63016819810292801</v>
      </c>
      <c r="Q246" s="51">
        <f t="shared" si="5"/>
        <v>7.8523597694558606E-2</v>
      </c>
      <c r="R246" s="51">
        <f t="shared" si="6"/>
        <v>8.3760074991229033E-2</v>
      </c>
      <c r="S246" s="51">
        <f t="shared" si="7"/>
        <v>3.1105149954160718E-2</v>
      </c>
      <c r="T246" s="51">
        <f t="shared" si="8"/>
        <v>0.17644297925712352</v>
      </c>
      <c r="U246" s="42">
        <f t="shared" si="11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137.43532986119024</v>
      </c>
      <c r="M247" s="42">
        <f t="shared" si="3"/>
        <v>2.5317117238443654E-3</v>
      </c>
      <c r="N247" s="12"/>
      <c r="O247" s="23">
        <v>45444</v>
      </c>
      <c r="P247" s="51">
        <f t="shared" si="4"/>
        <v>0.62857682279133054</v>
      </c>
      <c r="Q247" s="51">
        <f t="shared" si="5"/>
        <v>7.8391453738241246E-2</v>
      </c>
      <c r="R247" s="51">
        <f t="shared" si="6"/>
        <v>8.3890405831715406E-2</v>
      </c>
      <c r="S247" s="51">
        <f t="shared" si="7"/>
        <v>3.1392695118225018E-2</v>
      </c>
      <c r="T247" s="51">
        <f t="shared" si="8"/>
        <v>0.17774862252048798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137.80191181269996</v>
      </c>
      <c r="M248" s="42">
        <f t="shared" si="3"/>
        <v>2.6673050654439923E-3</v>
      </c>
      <c r="N248" s="12"/>
      <c r="O248" s="23">
        <v>45474</v>
      </c>
      <c r="P248" s="51">
        <f t="shared" si="4"/>
        <v>0.632169380129327</v>
      </c>
      <c r="Q248" s="51">
        <f t="shared" si="5"/>
        <v>7.8182916050229284E-2</v>
      </c>
      <c r="R248" s="51">
        <f t="shared" si="6"/>
        <v>8.4008182076629426E-2</v>
      </c>
      <c r="S248" s="51">
        <f t="shared" si="7"/>
        <v>3.1856866491700289E-2</v>
      </c>
      <c r="T248" s="51">
        <f t="shared" si="8"/>
        <v>0.17378265525211398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137.70589563820323</v>
      </c>
      <c r="M249" s="42">
        <f t="shared" si="3"/>
        <v>-6.9676953848962775E-4</v>
      </c>
      <c r="N249" s="12"/>
      <c r="O249" s="23">
        <v>45505</v>
      </c>
      <c r="P249" s="51">
        <f t="shared" si="4"/>
        <v>0.63261016362107703</v>
      </c>
      <c r="Q249" s="51">
        <f t="shared" si="5"/>
        <v>7.823742950788011E-2</v>
      </c>
      <c r="R249" s="51">
        <f t="shared" si="6"/>
        <v>8.4066757232268474E-2</v>
      </c>
      <c r="S249" s="51">
        <f t="shared" si="7"/>
        <v>3.105698227318272E-2</v>
      </c>
      <c r="T249" s="51">
        <f t="shared" si="8"/>
        <v>0.17402866736559167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138.10956989288141</v>
      </c>
      <c r="M250" s="42">
        <f t="shared" si="3"/>
        <v>2.931423181319337E-3</v>
      </c>
      <c r="N250" s="12"/>
      <c r="O250" s="23">
        <v>45536</v>
      </c>
      <c r="P250" s="51">
        <f t="shared" si="4"/>
        <v>0.63076113580570081</v>
      </c>
      <c r="Q250" s="51">
        <f t="shared" si="5"/>
        <v>7.8864545066719749E-2</v>
      </c>
      <c r="R250" s="51">
        <f t="shared" si="6"/>
        <v>8.3957115406423324E-2</v>
      </c>
      <c r="S250" s="51">
        <f t="shared" si="7"/>
        <v>2.8416048974236038E-2</v>
      </c>
      <c r="T250" s="51">
        <f t="shared" si="8"/>
        <v>0.17800115474692005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139.71098725461556</v>
      </c>
      <c r="M251" s="42">
        <f t="shared" si="3"/>
        <v>1.1595267170668944E-2</v>
      </c>
      <c r="N251" s="12"/>
      <c r="O251" s="23">
        <v>45566</v>
      </c>
      <c r="P251" s="51">
        <f t="shared" si="4"/>
        <v>0.64405889950198114</v>
      </c>
      <c r="Q251" s="51">
        <f t="shared" si="5"/>
        <v>7.7635193401511551E-2</v>
      </c>
      <c r="R251" s="51">
        <f t="shared" si="6"/>
        <v>8.3129282289168313E-2</v>
      </c>
      <c r="S251" s="51">
        <f t="shared" si="7"/>
        <v>2.7460102192461172E-2</v>
      </c>
      <c r="T251" s="51">
        <f t="shared" si="8"/>
        <v>0.16771652261487782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138.32724173886882</v>
      </c>
      <c r="M252" s="42">
        <f t="shared" si="3"/>
        <v>-9.9043428361502706E-3</v>
      </c>
      <c r="N252" s="12"/>
      <c r="O252" s="23">
        <v>45597</v>
      </c>
      <c r="P252" s="51">
        <f t="shared" si="4"/>
        <v>0.650501691267793</v>
      </c>
      <c r="Q252" s="51">
        <f t="shared" si="5"/>
        <v>7.8148904535578934E-2</v>
      </c>
      <c r="R252" s="51">
        <f t="shared" si="6"/>
        <v>8.3892929927821394E-2</v>
      </c>
      <c r="S252" s="51">
        <f t="shared" si="7"/>
        <v>2.5643320626728215E-2</v>
      </c>
      <c r="T252" s="51">
        <f t="shared" si="8"/>
        <v>0.16181315364207854</v>
      </c>
      <c r="U252" s="42">
        <f t="shared" si="11"/>
        <v>1.0000000000000002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139.01964077648216</v>
      </c>
      <c r="M253" s="42">
        <f t="shared" si="3"/>
        <v>5.005514668762423E-3</v>
      </c>
      <c r="N253" s="12"/>
      <c r="O253" s="23">
        <v>45627</v>
      </c>
      <c r="P253" s="51">
        <f t="shared" si="4"/>
        <v>0.64726181276944583</v>
      </c>
      <c r="Q253" s="51">
        <f t="shared" si="5"/>
        <v>7.8217471898030119E-2</v>
      </c>
      <c r="R253" s="51">
        <f t="shared" si="6"/>
        <v>8.3069547103762492E-2</v>
      </c>
      <c r="S253" s="51">
        <f t="shared" si="7"/>
        <v>2.6239448769712688E-2</v>
      </c>
      <c r="T253" s="51">
        <f t="shared" si="8"/>
        <v>0.16521171945904894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138.40643447855498</v>
      </c>
      <c r="M254" s="42">
        <f t="shared" si="3"/>
        <v>-4.4109328329592357E-3</v>
      </c>
      <c r="N254" s="12"/>
      <c r="O254" s="23">
        <v>45658</v>
      </c>
      <c r="P254" s="51">
        <f t="shared" si="4"/>
        <v>0.64598523855292078</v>
      </c>
      <c r="Q254" s="51">
        <f t="shared" si="5"/>
        <v>7.8301256585585413E-2</v>
      </c>
      <c r="R254" s="51">
        <f t="shared" si="6"/>
        <v>8.3641256576569178E-2</v>
      </c>
      <c r="S254" s="51">
        <f t="shared" si="7"/>
        <v>2.4265422187131826E-2</v>
      </c>
      <c r="T254" s="51">
        <f t="shared" si="8"/>
        <v>0.16780682609779282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138.85389848429278</v>
      </c>
      <c r="M255" s="42">
        <f t="shared" si="3"/>
        <v>3.23297112178067E-3</v>
      </c>
      <c r="N255" s="12"/>
      <c r="O255" s="23">
        <v>45689</v>
      </c>
      <c r="P255" s="51">
        <f t="shared" si="4"/>
        <v>0.64390351707699789</v>
      </c>
      <c r="Q255" s="51">
        <f t="shared" si="5"/>
        <v>7.785249479721057E-2</v>
      </c>
      <c r="R255" s="51">
        <f t="shared" si="6"/>
        <v>8.3574733766804979E-2</v>
      </c>
      <c r="S255" s="51">
        <f t="shared" si="7"/>
        <v>2.5546058483349045E-2</v>
      </c>
      <c r="T255" s="51">
        <f t="shared" si="8"/>
        <v>0.16912319587563751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141.27727450523855</v>
      </c>
      <c r="M256" s="42">
        <f t="shared" si="3"/>
        <v>1.7452704226521343E-2</v>
      </c>
      <c r="N256" s="12"/>
      <c r="O256" s="23">
        <v>45717</v>
      </c>
      <c r="P256" s="51">
        <f t="shared" si="4"/>
        <v>0.63285842614817212</v>
      </c>
      <c r="Q256" s="51">
        <f t="shared" si="5"/>
        <v>7.6967544028502158E-2</v>
      </c>
      <c r="R256" s="51">
        <f t="shared" si="6"/>
        <v>8.1635886697325175E-2</v>
      </c>
      <c r="S256" s="51">
        <f t="shared" si="7"/>
        <v>2.4306543824382826E-2</v>
      </c>
      <c r="T256" s="51">
        <f t="shared" si="8"/>
        <v>0.18423159930161784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141.86367504823448</v>
      </c>
      <c r="M257" s="42">
        <f t="shared" si="3"/>
        <v>4.1507067930743879E-3</v>
      </c>
      <c r="N257" s="12"/>
      <c r="O257" s="23">
        <v>45748</v>
      </c>
      <c r="P257" s="51">
        <f t="shared" si="4"/>
        <v>0.63580195094689207</v>
      </c>
      <c r="Q257" s="51">
        <f t="shared" si="5"/>
        <v>7.7418452338110205E-2</v>
      </c>
      <c r="R257" s="51">
        <f t="shared" si="6"/>
        <v>8.1154676886336152E-2</v>
      </c>
      <c r="S257" s="51">
        <f t="shared" si="7"/>
        <v>2.3851403804333128E-2</v>
      </c>
      <c r="T257" s="51">
        <f t="shared" si="8"/>
        <v>0.18177351602432845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141.15236100233193</v>
      </c>
      <c r="M258" s="42">
        <f t="shared" si="3"/>
        <v>-5.0140675240557542E-3</v>
      </c>
      <c r="N258" s="12"/>
      <c r="O258" s="23">
        <v>45778</v>
      </c>
      <c r="P258" s="51">
        <f t="shared" si="4"/>
        <v>0.63900597002889181</v>
      </c>
      <c r="Q258" s="51">
        <f t="shared" si="5"/>
        <v>7.7422123355692735E-2</v>
      </c>
      <c r="R258" s="51">
        <f t="shared" si="6"/>
        <v>8.1491398349852417E-2</v>
      </c>
      <c r="S258" s="51">
        <f t="shared" si="7"/>
        <v>2.4506281526514451E-2</v>
      </c>
      <c r="T258" s="51">
        <f t="shared" si="8"/>
        <v>0.17757422673904885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140.30933729209312</v>
      </c>
      <c r="M259" s="42">
        <f t="shared" si="3"/>
        <v>-5.972437897973859E-3</v>
      </c>
      <c r="N259" s="12"/>
      <c r="O259" s="23">
        <v>45809</v>
      </c>
      <c r="P259" s="51">
        <f t="shared" si="4"/>
        <v>0.64284532380330994</v>
      </c>
      <c r="Q259" s="51">
        <f t="shared" si="5"/>
        <v>7.7952098507367257E-2</v>
      </c>
      <c r="R259" s="51">
        <f t="shared" si="6"/>
        <v>8.3289232774688041E-2</v>
      </c>
      <c r="S259" s="51">
        <f t="shared" si="7"/>
        <v>2.3398434710656543E-2</v>
      </c>
      <c r="T259" s="51">
        <f t="shared" si="8"/>
        <v>0.17251491020397836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140.38758593233928</v>
      </c>
      <c r="M260" s="42">
        <f t="shared" si="3"/>
        <v>5.5768662126354229E-4</v>
      </c>
      <c r="N260" s="12"/>
      <c r="O260" s="23">
        <v>45839</v>
      </c>
      <c r="P260" s="51">
        <f t="shared" si="4"/>
        <v>0.64504062238694937</v>
      </c>
      <c r="Q260" s="51">
        <f t="shared" si="5"/>
        <v>7.7973411865627826E-2</v>
      </c>
      <c r="R260" s="51">
        <f t="shared" si="6"/>
        <v>8.3460722487127395E-2</v>
      </c>
      <c r="S260" s="51">
        <f t="shared" si="7"/>
        <v>2.3922988230999157E-2</v>
      </c>
      <c r="T260" s="51">
        <f t="shared" si="8"/>
        <v>0.16960225502929621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140.79113911390405</v>
      </c>
      <c r="M261" s="42">
        <f t="shared" si="3"/>
        <v>2.8745645769510109E-3</v>
      </c>
      <c r="N261" s="12"/>
      <c r="O261" s="23">
        <v>45870</v>
      </c>
      <c r="P261" s="51">
        <f t="shared" si="4"/>
        <v>0.64319172623452758</v>
      </c>
      <c r="Q261" s="51">
        <f t="shared" si="5"/>
        <v>7.7943643738303398E-2</v>
      </c>
      <c r="R261" s="51">
        <f t="shared" si="6"/>
        <v>8.2859349413860764E-2</v>
      </c>
      <c r="S261" s="51">
        <f t="shared" si="7"/>
        <v>2.4569156259591163E-2</v>
      </c>
      <c r="T261" s="51">
        <f t="shared" si="8"/>
        <v>0.17143612435371716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141.65933814795522</v>
      </c>
      <c r="M262" s="42">
        <f t="shared" si="3"/>
        <v>6.1665743988956745E-3</v>
      </c>
      <c r="N262" s="12"/>
      <c r="O262" s="23">
        <v>45901</v>
      </c>
      <c r="P262" s="51">
        <f t="shared" si="4"/>
        <v>0.63924974512175903</v>
      </c>
      <c r="Q262" s="51">
        <f t="shared" si="5"/>
        <v>7.8621194433753983E-2</v>
      </c>
      <c r="R262" s="51">
        <f t="shared" si="6"/>
        <v>8.263946500953806E-2</v>
      </c>
      <c r="S262" s="51">
        <f t="shared" si="7"/>
        <v>2.3885808327073422E-2</v>
      </c>
      <c r="T262" s="51">
        <f t="shared" si="8"/>
        <v>0.17560378710787539</v>
      </c>
      <c r="U262" s="42">
        <f t="shared" si="11"/>
        <v>0.99999999999999989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142.94140186483384</v>
      </c>
      <c r="M263" s="42">
        <f t="shared" si="3"/>
        <v>9.0503297109829628E-3</v>
      </c>
      <c r="N263" s="12"/>
      <c r="O263" s="23">
        <v>45931</v>
      </c>
      <c r="P263" s="51">
        <f t="shared" si="4"/>
        <v>0.64756091284536577</v>
      </c>
      <c r="Q263" s="51">
        <f t="shared" si="5"/>
        <v>7.7407189313389774E-2</v>
      </c>
      <c r="R263" s="51">
        <f t="shared" si="6"/>
        <v>8.0828159565069196E-2</v>
      </c>
      <c r="S263" s="51">
        <f t="shared" si="7"/>
        <v>2.4023566435972952E-2</v>
      </c>
      <c r="T263" s="51">
        <f t="shared" si="8"/>
        <v>0.17018017184020243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143.00442868260978</v>
      </c>
      <c r="M264" s="42">
        <f t="shared" si="3"/>
        <v>4.4092765954228952E-4</v>
      </c>
      <c r="N264" s="12"/>
      <c r="O264" s="23">
        <v>45962</v>
      </c>
      <c r="P264" s="51">
        <f t="shared" si="4"/>
        <v>0.64727551116914694</v>
      </c>
      <c r="Q264" s="51">
        <f t="shared" si="5"/>
        <v>7.7309496496664076E-2</v>
      </c>
      <c r="R264" s="51">
        <f t="shared" si="6"/>
        <v>8.0792535901305765E-2</v>
      </c>
      <c r="S264" s="51">
        <f t="shared" si="7"/>
        <v>2.4276857333647924E-2</v>
      </c>
      <c r="T264" s="51">
        <f t="shared" si="8"/>
        <v>0.17034559909923544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143.03345462400083</v>
      </c>
      <c r="M265" s="42">
        <f t="shared" si="3"/>
        <v>2.0297232511201635E-4</v>
      </c>
      <c r="N265" s="12"/>
      <c r="O265" s="23">
        <v>45992</v>
      </c>
      <c r="P265" s="51">
        <f t="shared" si="4"/>
        <v>0.64714415881454956</v>
      </c>
      <c r="Q265" s="51">
        <f t="shared" si="5"/>
        <v>7.7611627926919696E-2</v>
      </c>
      <c r="R265" s="51">
        <f t="shared" si="6"/>
        <v>8.1845551091009633E-2</v>
      </c>
      <c r="S265" s="51">
        <f t="shared" si="7"/>
        <v>2.3568396577231775E-2</v>
      </c>
      <c r="T265" s="51">
        <f t="shared" si="8"/>
        <v>0.16983026559028933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143.7243476035481</v>
      </c>
      <c r="M266" s="42">
        <f t="shared" si="3"/>
        <v>4.8302893988225737E-3</v>
      </c>
      <c r="N266" s="12"/>
      <c r="O266" s="23">
        <v>46023</v>
      </c>
      <c r="P266" s="51">
        <f t="shared" si="4"/>
        <v>0.64203783604360454</v>
      </c>
      <c r="Q266" s="51">
        <f t="shared" si="5"/>
        <v>7.6985509688264994E-2</v>
      </c>
      <c r="R266" s="51">
        <f t="shared" si="6"/>
        <v>8.0884503259972734E-2</v>
      </c>
      <c r="S266" s="51">
        <f t="shared" si="7"/>
        <v>2.3542620684392706E-2</v>
      </c>
      <c r="T266" s="51">
        <f t="shared" si="8"/>
        <v>0.17654953032376505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142.79155781241701</v>
      </c>
      <c r="M267" s="42">
        <f t="shared" si="3"/>
        <v>-6.4901306332877384E-3</v>
      </c>
      <c r="N267" s="12"/>
      <c r="O267" s="23">
        <v>46054</v>
      </c>
      <c r="P267" s="51">
        <f t="shared" si="4"/>
        <v>0.64623196592184362</v>
      </c>
      <c r="Q267" s="51">
        <f t="shared" si="5"/>
        <v>7.7170061315628147E-2</v>
      </c>
      <c r="R267" s="51">
        <f t="shared" si="6"/>
        <v>8.0698735408222241E-2</v>
      </c>
      <c r="S267" s="51">
        <f t="shared" si="7"/>
        <v>2.4577321068759813E-2</v>
      </c>
      <c r="T267" s="51">
        <f t="shared" si="8"/>
        <v>0.17132191628554633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142.27230821143013</v>
      </c>
      <c r="M268" s="42">
        <f t="shared" si="3"/>
        <v>-3.6364166687572475E-3</v>
      </c>
      <c r="N268" s="12"/>
      <c r="O268" s="23">
        <v>46082</v>
      </c>
      <c r="P268" s="51">
        <f t="shared" si="4"/>
        <v>0.6485905112682171</v>
      </c>
      <c r="Q268" s="51">
        <f t="shared" si="5"/>
        <v>7.7010674295729886E-2</v>
      </c>
      <c r="R268" s="51">
        <f t="shared" si="6"/>
        <v>8.0204830680369696E-2</v>
      </c>
      <c r="S268" s="51">
        <f t="shared" si="7"/>
        <v>2.4401783852752809E-2</v>
      </c>
      <c r="T268" s="51">
        <f t="shared" si="8"/>
        <v>0.16979219990293071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143.18167678999316</v>
      </c>
      <c r="M269" s="42">
        <f t="shared" si="3"/>
        <v>6.3917468549932188E-3</v>
      </c>
      <c r="N269" s="12"/>
      <c r="O269" s="23">
        <v>46113</v>
      </c>
      <c r="P269" s="51">
        <f t="shared" si="4"/>
        <v>0.64847725148518798</v>
      </c>
      <c r="Q269" s="51">
        <f t="shared" si="5"/>
        <v>7.7298085272299574E-2</v>
      </c>
      <c r="R269" s="51">
        <f t="shared" si="6"/>
        <v>8.0051538768726394E-2</v>
      </c>
      <c r="S269" s="51">
        <f t="shared" si="7"/>
        <v>2.3456147751109852E-2</v>
      </c>
      <c r="T269" s="51">
        <f t="shared" si="8"/>
        <v>0.17071697672267613</v>
      </c>
      <c r="U269" s="42">
        <f t="shared" si="11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149.12393084862003</v>
      </c>
      <c r="M270" s="42">
        <f t="shared" si="3"/>
        <v>4.1501497900059414E-2</v>
      </c>
      <c r="N270" s="12"/>
      <c r="O270" s="23">
        <v>46143</v>
      </c>
      <c r="P270" s="51">
        <f t="shared" si="4"/>
        <v>0.62263688798594008</v>
      </c>
      <c r="Q270" s="51">
        <f t="shared" si="5"/>
        <v>7.4188402283706489E-2</v>
      </c>
      <c r="R270" s="51">
        <f t="shared" si="6"/>
        <v>7.809254530761528E-2</v>
      </c>
      <c r="S270" s="51">
        <f t="shared" si="7"/>
        <v>2.6232876663543181E-2</v>
      </c>
      <c r="T270" s="51">
        <f t="shared" si="8"/>
        <v>0.19884928775919516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151.33920736345397</v>
      </c>
      <c r="M271" s="42">
        <f t="shared" si="3"/>
        <v>1.485527173423784E-2</v>
      </c>
      <c r="N271" s="12"/>
      <c r="O271" s="23">
        <v>46174</v>
      </c>
      <c r="P271" s="51">
        <f t="shared" si="4"/>
        <v>0.61352283949015263</v>
      </c>
      <c r="Q271" s="51">
        <f t="shared" si="5"/>
        <v>7.3277018594423357E-2</v>
      </c>
      <c r="R271" s="51">
        <f t="shared" si="6"/>
        <v>7.5467051939546489E-2</v>
      </c>
      <c r="S271" s="51">
        <f t="shared" si="7"/>
        <v>2.5848884460850329E-2</v>
      </c>
      <c r="T271" s="51">
        <f t="shared" si="8"/>
        <v>0.21188420551502712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150.6899191166996</v>
      </c>
      <c r="M272" s="42">
        <f t="shared" si="3"/>
        <v>-4.2902844415925179E-3</v>
      </c>
      <c r="N272" s="12"/>
      <c r="O272" s="23">
        <v>46204</v>
      </c>
      <c r="P272" s="51">
        <f t="shared" si="4"/>
        <v>0.61902119334749006</v>
      </c>
      <c r="Q272" s="51">
        <f t="shared" si="5"/>
        <v>7.4016455000352283E-2</v>
      </c>
      <c r="R272" s="51">
        <f t="shared" si="6"/>
        <v>7.5927565384753884E-2</v>
      </c>
      <c r="S272" s="51">
        <f t="shared" si="7"/>
        <v>2.4374264691178846E-2</v>
      </c>
      <c r="T272" s="51">
        <f t="shared" si="8"/>
        <v>0.20666052157622503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149.17187476231749</v>
      </c>
      <c r="M273" s="42">
        <f t="shared" si="3"/>
        <v>-1.0073960907806212E-2</v>
      </c>
      <c r="N273" s="12"/>
      <c r="O273" s="23">
        <v>46235</v>
      </c>
      <c r="P273" s="51">
        <f t="shared" si="4"/>
        <v>0.62532064912158491</v>
      </c>
      <c r="Q273" s="51">
        <f t="shared" si="5"/>
        <v>7.494679124488797E-2</v>
      </c>
      <c r="R273" s="51">
        <f t="shared" si="6"/>
        <v>7.7588924325017072E-2</v>
      </c>
      <c r="S273" s="51">
        <f t="shared" si="7"/>
        <v>2.4369339941448943E-2</v>
      </c>
      <c r="T273" s="51">
        <f t="shared" si="8"/>
        <v>0.19777429536706109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150.35324290152926</v>
      </c>
      <c r="M274" s="42">
        <f t="shared" si="3"/>
        <v>7.91950990154211E-3</v>
      </c>
      <c r="N274" s="12"/>
      <c r="O274" s="23">
        <v>46266</v>
      </c>
      <c r="P274" s="51">
        <f t="shared" si="4"/>
        <v>0.62040732715122149</v>
      </c>
      <c r="Q274" s="51">
        <f t="shared" si="5"/>
        <v>7.5353647180560757E-2</v>
      </c>
      <c r="R274" s="51">
        <f t="shared" si="6"/>
        <v>7.8200102978656441E-2</v>
      </c>
      <c r="S274" s="51">
        <f t="shared" si="7"/>
        <v>2.6102052913199093E-2</v>
      </c>
      <c r="T274" s="51">
        <f t="shared" si="8"/>
        <v>0.19993686977636219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172.82554064547486</v>
      </c>
      <c r="H275" s="47" t="str" cm="1">
        <f t="array" ref="H275">IF(H516="","",
H516*LOOKUP($F275,_xlfn._xlws.FILTER($F$454:$F$463,H$454:H$463&lt;&gt;""),_xlfn._xlws.FILTER(H$454:H$463,H$454:H$463&lt;&gt;"")))</f>
        <v/>
      </c>
      <c r="I275" s="47" t="str" cm="1">
        <f t="array" ref="I275">IF(I516="","",
I516*LOOKUP($F275,_xlfn._xlws.FILTER($F$454:$F$463,I$454:I$463&lt;&gt;""),_xlfn._xlws.FILTER(I$454:I$463,I$454:I$463&lt;&gt;"")))</f>
        <v/>
      </c>
      <c r="J275" s="48" t="str">
        <f t="shared" si="9"/>
        <v/>
      </c>
      <c r="K275" s="49" t="str" cm="1">
        <f t="array" ref="K275">IF(M516="","",
M516*LOOKUP($F275,_xlfn._xlws.FILTER($F$468:$F$477,G$468:G$477&lt;&gt;""),_xlfn._xlws.FILTER(G$468:G$477,G$468:G$477&lt;&gt;"")))</f>
        <v/>
      </c>
      <c r="L275" s="50" t="str">
        <f t="shared" si="10"/>
        <v/>
      </c>
      <c r="M275" s="42" t="str">
        <f t="shared" si="3"/>
        <v/>
      </c>
      <c r="N275" s="12"/>
      <c r="O275" s="23">
        <v>46296</v>
      </c>
      <c r="P275" s="51" t="str">
        <f t="shared" si="4"/>
        <v/>
      </c>
      <c r="Q275" s="51" t="str">
        <f t="shared" si="5"/>
        <v/>
      </c>
      <c r="R275" s="51" t="str">
        <f t="shared" si="6"/>
        <v/>
      </c>
      <c r="S275" s="51" t="str">
        <f t="shared" si="7"/>
        <v/>
      </c>
      <c r="T275" s="51" t="str">
        <f t="shared" si="8"/>
        <v/>
      </c>
      <c r="U275" s="42" t="str">
        <f t="shared" si="11"/>
        <v/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172.82554064547486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M517*LOOKUP($F276,_xlfn._xlws.FILTER($F$468:$F$477,G$468:G$477&lt;&gt;""),_xlfn._xlws.FILTER(G$468:G$477,G$468:G$477&lt;&gt;"")))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172.82554064547486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102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>
        <v>1.4771413730382466</v>
      </c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102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102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136.3811417137959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135.05032645327105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136.21951192820978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138.07598615499302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137.0882619013332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137.43532986119024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137.80191181269996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137.70589563820323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138.10956989288141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49.970174499238354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139.71098725461556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49.970174499238354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138.32724173886882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49.970174499238354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139.01964077648216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49.014189323147576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138.40643447855498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49.014189323147576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138.85389848429278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49.014189323147576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141.27727450523855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50.328668940272372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141.86367504823448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50.328668940272372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141.15236100233193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50.328668940272372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140.30933729209312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50.926159675329096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140.38758593233928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50.926159675329096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140.79113911390405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50.926159675329096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141.65933814795522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54.272107791646775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142.94140186483384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143.00442868260978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143.03345462400083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143.7243476035481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142.79155781241701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142.27230821143013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143.18167678999316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149.12393084862003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151.33920736345397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150.6899191166996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149.17187476231749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150.35324290152926</v>
      </c>
      <c r="W515" s="12"/>
    </row>
    <row r="516" spans="5:23" s="59" customFormat="1">
      <c r="E516" s="12"/>
      <c r="F516" s="23">
        <v>46296</v>
      </c>
      <c r="G516" s="39">
        <v>117</v>
      </c>
      <c r="H516" s="39"/>
      <c r="I516" s="39"/>
      <c r="J516" s="39"/>
      <c r="K516" s="12"/>
      <c r="L516" s="23">
        <v>46296</v>
      </c>
      <c r="M516" s="39"/>
      <c r="N516" s="39"/>
      <c r="O516" s="12"/>
      <c r="P516" s="23">
        <v>46296</v>
      </c>
      <c r="Q516" s="39">
        <v>59.139540189203373</v>
      </c>
      <c r="R516" s="39"/>
      <c r="S516" s="39"/>
      <c r="T516" s="39"/>
      <c r="U516" s="39"/>
      <c r="V516" s="86"/>
      <c r="W516" s="12"/>
    </row>
    <row r="517" spans="5:23" s="59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59.139540189203373</v>
      </c>
      <c r="R517" s="39"/>
      <c r="S517" s="39"/>
      <c r="T517" s="39"/>
      <c r="U517" s="39"/>
      <c r="V517" s="86"/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59.139540189203373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topLeftCell="A43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94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101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90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95</v>
      </c>
      <c r="G40" s="103" t="s">
        <v>96</v>
      </c>
      <c r="H40" s="103"/>
      <c r="I40" s="103"/>
      <c r="J40" s="103" t="s">
        <v>24</v>
      </c>
      <c r="K40" s="103" t="s">
        <v>25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10</v>
      </c>
      <c r="G41" s="103" t="s">
        <v>81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11</v>
      </c>
      <c r="G42" s="103" t="s">
        <v>80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 t="s">
        <v>12</v>
      </c>
      <c r="G43" s="104" t="s">
        <v>28</v>
      </c>
      <c r="H43" s="104"/>
      <c r="I43" s="104"/>
      <c r="J43" s="104" t="s">
        <v>26</v>
      </c>
      <c r="K43" s="104" t="s">
        <v>27</v>
      </c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97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98</v>
      </c>
      <c r="H70" s="110"/>
      <c r="I70" s="110"/>
      <c r="J70" s="110" t="s">
        <v>99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44</v>
      </c>
      <c r="H71" s="110"/>
      <c r="I71" s="110"/>
      <c r="J71" s="110" t="s">
        <v>68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84</v>
      </c>
      <c r="H72" s="110"/>
      <c r="I72" s="110"/>
      <c r="J72" s="110" t="s">
        <v>85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86</v>
      </c>
      <c r="H73" s="110"/>
      <c r="I73" s="110"/>
      <c r="J73" s="110" t="s">
        <v>87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59</v>
      </c>
      <c r="H74" s="110"/>
      <c r="I74" s="110"/>
      <c r="J74" s="110" t="s">
        <v>88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41</v>
      </c>
      <c r="H75" s="110"/>
      <c r="I75" s="110"/>
      <c r="J75" s="110" t="s">
        <v>100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2026-08-20T12:53:13Z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