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SBLON1 vest\"/>
    </mc:Choice>
  </mc:AlternateContent>
  <xr:revisionPtr revIDLastSave="0" documentId="13_ncr:1_{5C09D0BF-F99A-4F5E-A2A0-87FDBEFF229D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L444" i="3"/>
  <c r="L443" i="3"/>
  <c r="L442" i="3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L433" i="3"/>
  <c r="L432" i="3"/>
  <c r="M432" i="3" s="1"/>
  <c r="L431" i="3"/>
  <c r="M431" i="3" s="1"/>
  <c r="L430" i="3"/>
  <c r="L429" i="3"/>
  <c r="L428" i="3"/>
  <c r="L427" i="3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L418" i="3"/>
  <c r="L417" i="3"/>
  <c r="M417" i="3" s="1"/>
  <c r="L416" i="3"/>
  <c r="M416" i="3" s="1"/>
  <c r="L415" i="3"/>
  <c r="L414" i="3"/>
  <c r="L413" i="3"/>
  <c r="M413" i="3" s="1"/>
  <c r="L412" i="3"/>
  <c r="M412" i="3" s="1"/>
  <c r="L411" i="3"/>
  <c r="L410" i="3"/>
  <c r="L409" i="3"/>
  <c r="L408" i="3"/>
  <c r="M408" i="3" s="1"/>
  <c r="L407" i="3"/>
  <c r="M407" i="3" s="1"/>
  <c r="L406" i="3"/>
  <c r="L405" i="3"/>
  <c r="M405" i="3" s="1"/>
  <c r="L404" i="3"/>
  <c r="M404" i="3" s="1"/>
  <c r="L403" i="3"/>
  <c r="M403" i="3" s="1"/>
  <c r="L402" i="3"/>
  <c r="L401" i="3"/>
  <c r="L400" i="3"/>
  <c r="L399" i="3"/>
  <c r="M399" i="3" s="1"/>
  <c r="L398" i="3"/>
  <c r="L397" i="3"/>
  <c r="L396" i="3"/>
  <c r="L395" i="3"/>
  <c r="M395" i="3" s="1"/>
  <c r="L394" i="3"/>
  <c r="M394" i="3" s="1"/>
  <c r="L393" i="3"/>
  <c r="M393" i="3" s="1"/>
  <c r="L392" i="3"/>
  <c r="M392" i="3" s="1"/>
  <c r="L391" i="3"/>
  <c r="L390" i="3"/>
  <c r="M390" i="3" s="1"/>
  <c r="L389" i="3"/>
  <c r="L388" i="3"/>
  <c r="L387" i="3"/>
  <c r="M387" i="3" s="1"/>
  <c r="L386" i="3"/>
  <c r="M386" i="3" s="1"/>
  <c r="L385" i="3"/>
  <c r="L384" i="3"/>
  <c r="L383" i="3"/>
  <c r="M383" i="3" s="1"/>
  <c r="L382" i="3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L370" i="3"/>
  <c r="M370" i="3" s="1"/>
  <c r="L369" i="3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L353" i="3"/>
  <c r="L352" i="3"/>
  <c r="M352" i="3" s="1"/>
  <c r="L351" i="3"/>
  <c r="M351" i="3" s="1"/>
  <c r="L350" i="3"/>
  <c r="L349" i="3"/>
  <c r="M349" i="3" s="1"/>
  <c r="L348" i="3"/>
  <c r="M348" i="3" s="1"/>
  <c r="L347" i="3"/>
  <c r="L346" i="3"/>
  <c r="L345" i="3"/>
  <c r="M345" i="3" s="1"/>
  <c r="L344" i="3"/>
  <c r="M344" i="3" s="1"/>
  <c r="L343" i="3"/>
  <c r="L342" i="3"/>
  <c r="M342" i="3" s="1"/>
  <c r="L341" i="3"/>
  <c r="L340" i="3"/>
  <c r="M340" i="3" s="1"/>
  <c r="L339" i="3"/>
  <c r="L338" i="3"/>
  <c r="L337" i="3"/>
  <c r="M337" i="3" s="1"/>
  <c r="L336" i="3"/>
  <c r="M336" i="3" s="1"/>
  <c r="L335" i="3"/>
  <c r="M335" i="3" s="1"/>
  <c r="L334" i="3"/>
  <c r="L333" i="3"/>
  <c r="L332" i="3"/>
  <c r="L331" i="3"/>
  <c r="L330" i="3"/>
  <c r="L329" i="3"/>
  <c r="L328" i="3"/>
  <c r="M328" i="3" s="1"/>
  <c r="L327" i="3"/>
  <c r="L326" i="3"/>
  <c r="L325" i="3"/>
  <c r="M325" i="3" s="1"/>
  <c r="L324" i="3"/>
  <c r="M324" i="3" s="1"/>
  <c r="L323" i="3"/>
  <c r="M323" i="3" s="1"/>
  <c r="L322" i="3"/>
  <c r="M322" i="3" s="1"/>
  <c r="L321" i="3"/>
  <c r="L320" i="3"/>
  <c r="L319" i="3"/>
  <c r="L318" i="3"/>
  <c r="M318" i="3" s="1"/>
  <c r="L317" i="3"/>
  <c r="L316" i="3"/>
  <c r="L315" i="3"/>
  <c r="M315" i="3" s="1"/>
  <c r="L314" i="3"/>
  <c r="M314" i="3" s="1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L306" i="3"/>
  <c r="L305" i="3"/>
  <c r="L304" i="3"/>
  <c r="L303" i="3"/>
  <c r="M303" i="3" s="1"/>
  <c r="L302" i="3"/>
  <c r="L301" i="3"/>
  <c r="L300" i="3"/>
  <c r="M300" i="3" s="1"/>
  <c r="L299" i="3"/>
  <c r="L298" i="3"/>
  <c r="M298" i="3" s="1"/>
  <c r="L297" i="3"/>
  <c r="M297" i="3" s="1"/>
  <c r="L296" i="3"/>
  <c r="M296" i="3" s="1"/>
  <c r="L295" i="3"/>
  <c r="L294" i="3"/>
  <c r="M294" i="3" s="1"/>
  <c r="L293" i="3"/>
  <c r="M293" i="3" s="1"/>
  <c r="L292" i="3"/>
  <c r="M292" i="3" s="1"/>
  <c r="L291" i="3"/>
  <c r="L290" i="3"/>
  <c r="L289" i="3"/>
  <c r="L288" i="3"/>
  <c r="M288" i="3" s="1"/>
  <c r="L287" i="3"/>
  <c r="L286" i="3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L274" i="3"/>
  <c r="M274" i="3" s="1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M250" i="3" s="1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T444" i="3" s="1"/>
  <c r="K443" i="3" a="1"/>
  <c r="K443" i="3" s="1"/>
  <c r="T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T428" i="3" s="1"/>
  <c r="K427" i="3" a="1"/>
  <c r="K427" i="3" s="1"/>
  <c r="T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T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T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T331" i="3" s="1"/>
  <c r="K330" i="3" a="1"/>
  <c r="K330" i="3" s="1"/>
  <c r="T330" i="3" s="1"/>
  <c r="K329" i="3" a="1"/>
  <c r="K329" i="3" s="1"/>
  <c r="T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T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T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T244" i="3" s="1"/>
  <c r="K243" i="3" a="1"/>
  <c r="K243" i="3" s="1"/>
  <c r="K242" i="3" a="1"/>
  <c r="K242" i="3" s="1"/>
  <c r="J445" i="3"/>
  <c r="J444" i="3"/>
  <c r="S444" i="3" s="1"/>
  <c r="J443" i="3"/>
  <c r="S443" i="3" s="1"/>
  <c r="J442" i="3"/>
  <c r="S442" i="3" s="1"/>
  <c r="J441" i="3"/>
  <c r="J440" i="3"/>
  <c r="J439" i="3"/>
  <c r="J438" i="3"/>
  <c r="J437" i="3"/>
  <c r="J436" i="3"/>
  <c r="S436" i="3" s="1"/>
  <c r="J435" i="3"/>
  <c r="J434" i="3"/>
  <c r="J433" i="3"/>
  <c r="J432" i="3"/>
  <c r="J431" i="3"/>
  <c r="J430" i="3"/>
  <c r="J429" i="3"/>
  <c r="S429" i="3" s="1"/>
  <c r="J428" i="3"/>
  <c r="S428" i="3" s="1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S412" i="3" s="1"/>
  <c r="J411" i="3"/>
  <c r="S411" i="3" s="1"/>
  <c r="J410" i="3"/>
  <c r="J409" i="3"/>
  <c r="J408" i="3"/>
  <c r="J407" i="3"/>
  <c r="J406" i="3"/>
  <c r="J405" i="3"/>
  <c r="J404" i="3"/>
  <c r="J403" i="3"/>
  <c r="J402" i="3"/>
  <c r="S402" i="3" s="1"/>
  <c r="J401" i="3"/>
  <c r="J400" i="3"/>
  <c r="J399" i="3"/>
  <c r="J398" i="3"/>
  <c r="J397" i="3"/>
  <c r="J396" i="3"/>
  <c r="J395" i="3"/>
  <c r="J394" i="3"/>
  <c r="S394" i="3" s="1"/>
  <c r="J393" i="3"/>
  <c r="J392" i="3"/>
  <c r="J391" i="3"/>
  <c r="J390" i="3"/>
  <c r="J389" i="3"/>
  <c r="J388" i="3"/>
  <c r="J387" i="3"/>
  <c r="J386" i="3"/>
  <c r="S386" i="3" s="1"/>
  <c r="J385" i="3"/>
  <c r="J384" i="3"/>
  <c r="J383" i="3"/>
  <c r="J382" i="3"/>
  <c r="J381" i="3"/>
  <c r="J380" i="3"/>
  <c r="S380" i="3" s="1"/>
  <c r="J379" i="3"/>
  <c r="J378" i="3"/>
  <c r="J377" i="3"/>
  <c r="J376" i="3"/>
  <c r="J375" i="3"/>
  <c r="J374" i="3"/>
  <c r="J373" i="3"/>
  <c r="S373" i="3" s="1"/>
  <c r="J372" i="3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S347" i="3" s="1"/>
  <c r="J346" i="3"/>
  <c r="S346" i="3" s="1"/>
  <c r="J345" i="3"/>
  <c r="S345" i="3" s="1"/>
  <c r="J344" i="3"/>
  <c r="J343" i="3"/>
  <c r="J342" i="3"/>
  <c r="J341" i="3"/>
  <c r="S341" i="3" s="1"/>
  <c r="J340" i="3"/>
  <c r="J339" i="3"/>
  <c r="J338" i="3"/>
  <c r="S338" i="3" s="1"/>
  <c r="J337" i="3"/>
  <c r="J336" i="3"/>
  <c r="J335" i="3"/>
  <c r="J334" i="3"/>
  <c r="J333" i="3"/>
  <c r="S333" i="3" s="1"/>
  <c r="J332" i="3"/>
  <c r="J331" i="3"/>
  <c r="S331" i="3" s="1"/>
  <c r="J330" i="3"/>
  <c r="S330" i="3" s="1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S317" i="3" s="1"/>
  <c r="J316" i="3"/>
  <c r="S316" i="3" s="1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J294" i="3"/>
  <c r="J293" i="3"/>
  <c r="J292" i="3"/>
  <c r="J291" i="3"/>
  <c r="J290" i="3"/>
  <c r="S290" i="3" s="1"/>
  <c r="J289" i="3"/>
  <c r="J288" i="3"/>
  <c r="J287" i="3"/>
  <c r="J286" i="3"/>
  <c r="J285" i="3"/>
  <c r="S285" i="3" s="1"/>
  <c r="J284" i="3"/>
  <c r="J283" i="3"/>
  <c r="S283" i="3" s="1"/>
  <c r="J282" i="3"/>
  <c r="S282" i="3" s="1"/>
  <c r="J281" i="3"/>
  <c r="J280" i="3"/>
  <c r="J279" i="3"/>
  <c r="J278" i="3"/>
  <c r="J277" i="3"/>
  <c r="S277" i="3" s="1"/>
  <c r="J276" i="3"/>
  <c r="J275" i="3"/>
  <c r="J274" i="3"/>
  <c r="S274" i="3" s="1"/>
  <c r="J273" i="3"/>
  <c r="J272" i="3"/>
  <c r="J271" i="3"/>
  <c r="J270" i="3"/>
  <c r="J269" i="3"/>
  <c r="S269" i="3" s="1"/>
  <c r="J268" i="3"/>
  <c r="S268" i="3" s="1"/>
  <c r="J267" i="3"/>
  <c r="J266" i="3"/>
  <c r="J265" i="3"/>
  <c r="J264" i="3"/>
  <c r="J263" i="3"/>
  <c r="J262" i="3"/>
  <c r="J261" i="3"/>
  <c r="S261" i="3" s="1"/>
  <c r="J260" i="3"/>
  <c r="J259" i="3"/>
  <c r="J258" i="3"/>
  <c r="S258" i="3" s="1"/>
  <c r="J257" i="3"/>
  <c r="J256" i="3"/>
  <c r="J255" i="3"/>
  <c r="J254" i="3"/>
  <c r="J253" i="3"/>
  <c r="J252" i="3"/>
  <c r="J251" i="3"/>
  <c r="J250" i="3"/>
  <c r="J249" i="3"/>
  <c r="S249" i="3" s="1"/>
  <c r="J248" i="3"/>
  <c r="J247" i="3"/>
  <c r="J246" i="3"/>
  <c r="J245" i="3"/>
  <c r="S245" i="3" s="1"/>
  <c r="J244" i="3"/>
  <c r="J243" i="3"/>
  <c r="J242" i="3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Q444" i="3" s="1"/>
  <c r="G444" i="3" a="1"/>
  <c r="G444" i="3" s="1"/>
  <c r="P444" i="3" s="1"/>
  <c r="U444" i="3" s="1"/>
  <c r="I443" i="3" a="1"/>
  <c r="I443" i="3" s="1"/>
  <c r="R443" i="3" s="1"/>
  <c r="H443" i="3" a="1"/>
  <c r="H443" i="3" s="1"/>
  <c r="Q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R429" i="3" s="1"/>
  <c r="H429" i="3" a="1"/>
  <c r="H429" i="3" s="1"/>
  <c r="Q429" i="3" s="1"/>
  <c r="G429" i="3" a="1"/>
  <c r="G429" i="3" s="1"/>
  <c r="P429" i="3" s="1"/>
  <c r="U429" i="3" s="1"/>
  <c r="I428" i="3" a="1"/>
  <c r="I428" i="3" s="1"/>
  <c r="H428" i="3" a="1"/>
  <c r="H428" i="3" s="1"/>
  <c r="Q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P413" i="3" s="1"/>
  <c r="U413" i="3" s="1"/>
  <c r="I412" i="3" a="1"/>
  <c r="I412" i="3" s="1"/>
  <c r="R412" i="3" s="1"/>
  <c r="H412" i="3" a="1"/>
  <c r="H412" i="3" s="1"/>
  <c r="Q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P411" i="3" s="1"/>
  <c r="U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P397" i="3" s="1"/>
  <c r="U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Q394" i="3" s="1"/>
  <c r="G394" i="3" a="1"/>
  <c r="G394" i="3" s="1"/>
  <c r="P394" i="3" s="1"/>
  <c r="U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P381" i="3" s="1"/>
  <c r="U381" i="3" s="1"/>
  <c r="I380" i="3" a="1"/>
  <c r="I380" i="3" s="1"/>
  <c r="R380" i="3" s="1"/>
  <c r="H380" i="3" a="1"/>
  <c r="H380" i="3" s="1"/>
  <c r="Q380" i="3" s="1"/>
  <c r="G380" i="3" a="1"/>
  <c r="G380" i="3" s="1"/>
  <c r="P380" i="3" s="1"/>
  <c r="U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P373" i="3" s="1"/>
  <c r="U373" i="3" s="1"/>
  <c r="I372" i="3" a="1"/>
  <c r="I372" i="3" s="1"/>
  <c r="H372" i="3" a="1"/>
  <c r="H372" i="3" s="1"/>
  <c r="Q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Q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R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R332" i="3" s="1"/>
  <c r="H332" i="3" a="1"/>
  <c r="H332" i="3" s="1"/>
  <c r="Q332" i="3" s="1"/>
  <c r="G332" i="3" a="1"/>
  <c r="G332" i="3" s="1"/>
  <c r="P332" i="3" s="1"/>
  <c r="U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Q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P325" i="3" s="1"/>
  <c r="U325" i="3" s="1"/>
  <c r="I324" i="3" a="1"/>
  <c r="I324" i="3" s="1"/>
  <c r="R324" i="3" s="1"/>
  <c r="H324" i="3" a="1"/>
  <c r="H324" i="3" s="1"/>
  <c r="Q324" i="3" s="1"/>
  <c r="G324" i="3" a="1"/>
  <c r="G324" i="3" s="1"/>
  <c r="P324" i="3" s="1"/>
  <c r="U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R317" i="3" s="1"/>
  <c r="H317" i="3" a="1"/>
  <c r="H317" i="3" s="1"/>
  <c r="Q317" i="3" s="1"/>
  <c r="G317" i="3" a="1"/>
  <c r="G317" i="3" s="1"/>
  <c r="P317" i="3" s="1"/>
  <c r="U317" i="3" s="1"/>
  <c r="I316" i="3" a="1"/>
  <c r="I316" i="3" s="1"/>
  <c r="R316" i="3" s="1"/>
  <c r="H316" i="3" a="1"/>
  <c r="H316" i="3" s="1"/>
  <c r="Q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P301" i="3" s="1"/>
  <c r="U301" i="3" s="1"/>
  <c r="I300" i="3" a="1"/>
  <c r="I300" i="3" s="1"/>
  <c r="R300" i="3" s="1"/>
  <c r="H300" i="3" a="1"/>
  <c r="H300" i="3" s="1"/>
  <c r="Q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P299" i="3" s="1"/>
  <c r="U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R285" i="3" s="1"/>
  <c r="H285" i="3" a="1"/>
  <c r="H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P283" i="3" s="1"/>
  <c r="U283" i="3" s="1"/>
  <c r="I282" i="3" a="1"/>
  <c r="I282" i="3" s="1"/>
  <c r="R282" i="3" s="1"/>
  <c r="H282" i="3" a="1"/>
  <c r="H282" i="3" s="1"/>
  <c r="Q282" i="3" s="1"/>
  <c r="G282" i="3" a="1"/>
  <c r="G282" i="3" s="1"/>
  <c r="P282" i="3" s="1"/>
  <c r="U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G277" i="3" a="1"/>
  <c r="G277" i="3" s="1"/>
  <c r="P277" i="3" s="1"/>
  <c r="U277" i="3" s="1"/>
  <c r="I276" i="3" a="1"/>
  <c r="I276" i="3" s="1"/>
  <c r="H276" i="3" a="1"/>
  <c r="H276" i="3" s="1"/>
  <c r="Q276" i="3" s="1"/>
  <c r="G276" i="3" a="1"/>
  <c r="G276" i="3" s="1"/>
  <c r="P276" i="3" s="1"/>
  <c r="U276" i="3" s="1"/>
  <c r="I275" i="3" a="1"/>
  <c r="I275" i="3" s="1"/>
  <c r="R275" i="3" s="1"/>
  <c r="H275" i="3" a="1"/>
  <c r="H275" i="3" s="1"/>
  <c r="Q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P269" i="3" s="1"/>
  <c r="I268" i="3" a="1"/>
  <c r="I268" i="3" s="1"/>
  <c r="R268" i="3" s="1"/>
  <c r="H268" i="3" a="1"/>
  <c r="H268" i="3" s="1"/>
  <c r="Q268" i="3" s="1"/>
  <c r="G268" i="3" a="1"/>
  <c r="G268" i="3" s="1"/>
  <c r="P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G261" i="3" a="1"/>
  <c r="G261" i="3" s="1"/>
  <c r="P261" i="3" s="1"/>
  <c r="I260" i="3" a="1"/>
  <c r="I260" i="3" s="1"/>
  <c r="R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P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R245" i="3" s="1"/>
  <c r="H245" i="3" a="1"/>
  <c r="H245" i="3" s="1"/>
  <c r="Q245" i="3" s="1"/>
  <c r="G245" i="3" a="1"/>
  <c r="G245" i="3" s="1"/>
  <c r="P245" i="3" s="1"/>
  <c r="I244" i="3" a="1"/>
  <c r="I244" i="3" s="1"/>
  <c r="R244" i="3" s="1"/>
  <c r="H244" i="3" a="1"/>
  <c r="H244" i="3" s="1"/>
  <c r="Q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S445" i="3"/>
  <c r="S427" i="3"/>
  <c r="R411" i="3"/>
  <c r="S397" i="3"/>
  <c r="S389" i="3"/>
  <c r="S332" i="3"/>
  <c r="S299" i="3"/>
  <c r="M445" i="3"/>
  <c r="M444" i="3"/>
  <c r="M443" i="3"/>
  <c r="M442" i="3"/>
  <c r="M429" i="3"/>
  <c r="M428" i="3"/>
  <c r="M427" i="3"/>
  <c r="M426" i="3"/>
  <c r="M425" i="3"/>
  <c r="M411" i="3"/>
  <c r="M410" i="3"/>
  <c r="M409" i="3"/>
  <c r="M397" i="3"/>
  <c r="M396" i="3"/>
  <c r="M389" i="3"/>
  <c r="M388" i="3"/>
  <c r="M347" i="3"/>
  <c r="M346" i="3"/>
  <c r="M341" i="3"/>
  <c r="M333" i="3"/>
  <c r="M332" i="3"/>
  <c r="M331" i="3"/>
  <c r="M330" i="3"/>
  <c r="M329" i="3"/>
  <c r="M317" i="3"/>
  <c r="M316" i="3"/>
  <c r="M313" i="3"/>
  <c r="M301" i="3"/>
  <c r="M299" i="3"/>
  <c r="M283" i="3"/>
  <c r="M277" i="3"/>
  <c r="M261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6" i="3"/>
  <c r="G125" i="3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M272" i="3" l="1"/>
  <c r="M271" i="3"/>
  <c r="S325" i="3"/>
  <c r="S381" i="3"/>
  <c r="S395" i="3"/>
  <c r="S409" i="3"/>
  <c r="S437" i="3"/>
  <c r="M269" i="3"/>
  <c r="R253" i="3"/>
  <c r="R267" i="3"/>
  <c r="R365" i="3"/>
  <c r="R379" i="3"/>
  <c r="R421" i="3"/>
  <c r="S253" i="3"/>
  <c r="S267" i="3"/>
  <c r="S281" i="3"/>
  <c r="S309" i="3"/>
  <c r="S365" i="3"/>
  <c r="S379" i="3"/>
  <c r="S393" i="3"/>
  <c r="S421" i="3"/>
  <c r="S251" i="3"/>
  <c r="Q253" i="3"/>
  <c r="Q267" i="3"/>
  <c r="Q365" i="3"/>
  <c r="Q379" i="3"/>
  <c r="Q421" i="3"/>
  <c r="M268" i="3"/>
  <c r="Q285" i="3"/>
  <c r="Q299" i="3"/>
  <c r="Q341" i="3"/>
  <c r="Q397" i="3"/>
  <c r="Q411" i="3"/>
  <c r="R299" i="3"/>
  <c r="R341" i="3"/>
  <c r="R355" i="3"/>
  <c r="R397" i="3"/>
  <c r="S252" i="3"/>
  <c r="S266" i="3"/>
  <c r="S322" i="3"/>
  <c r="S364" i="3"/>
  <c r="S378" i="3"/>
  <c r="S420" i="3"/>
  <c r="S242" i="3"/>
  <c r="S284" i="3"/>
  <c r="S298" i="3"/>
  <c r="S354" i="3"/>
  <c r="S396" i="3"/>
  <c r="S410" i="3"/>
  <c r="P284" i="3"/>
  <c r="U284" i="3" s="1"/>
  <c r="P298" i="3"/>
  <c r="U298" i="3" s="1"/>
  <c r="P396" i="3"/>
  <c r="U396" i="3" s="1"/>
  <c r="P410" i="3"/>
  <c r="U410" i="3" s="1"/>
  <c r="Q284" i="3"/>
  <c r="Q298" i="3"/>
  <c r="Q312" i="3"/>
  <c r="Q396" i="3"/>
  <c r="Q410" i="3"/>
  <c r="Q424" i="3"/>
  <c r="R284" i="3"/>
  <c r="R298" i="3"/>
  <c r="R396" i="3"/>
  <c r="R410" i="3"/>
  <c r="Q269" i="3"/>
  <c r="Q283" i="3"/>
  <c r="Q325" i="3"/>
  <c r="Q381" i="3"/>
  <c r="Q395" i="3"/>
  <c r="Q437" i="3"/>
  <c r="R269" i="3"/>
  <c r="R283" i="3"/>
  <c r="R325" i="3"/>
  <c r="R381" i="3"/>
  <c r="R395" i="3"/>
  <c r="R437" i="3"/>
  <c r="T380" i="3"/>
  <c r="T394" i="3"/>
  <c r="T395" i="3"/>
  <c r="M267" i="3"/>
  <c r="M252" i="3"/>
  <c r="M253" i="3"/>
  <c r="M251" i="3"/>
  <c r="P253" i="3"/>
  <c r="P267" i="3"/>
  <c r="Q413" i="3"/>
  <c r="Q357" i="3"/>
  <c r="R301" i="3"/>
  <c r="R315" i="3"/>
  <c r="R413" i="3"/>
  <c r="R427" i="3"/>
  <c r="Q301" i="3"/>
  <c r="Q315" i="3"/>
  <c r="Q427" i="3"/>
  <c r="P428" i="3"/>
  <c r="U428" i="3" s="1"/>
  <c r="P442" i="3"/>
  <c r="U442" i="3" s="1"/>
  <c r="S300" i="3"/>
  <c r="S314" i="3"/>
  <c r="S370" i="3"/>
  <c r="S426" i="3"/>
  <c r="S301" i="3"/>
  <c r="S315" i="3"/>
  <c r="S329" i="3"/>
  <c r="S357" i="3"/>
  <c r="S413" i="3"/>
  <c r="S441" i="3"/>
  <c r="P365" i="3"/>
  <c r="U365" i="3" s="1"/>
  <c r="P379" i="3"/>
  <c r="U379" i="3" s="1"/>
  <c r="I215" i="3"/>
  <c r="I188" i="3"/>
  <c r="H147" i="3"/>
  <c r="I204" i="3"/>
  <c r="M266" i="3"/>
  <c r="T379" i="3"/>
  <c r="P266" i="3"/>
  <c r="Q266" i="3"/>
  <c r="T396" i="3"/>
  <c r="P252" i="3"/>
  <c r="Q252" i="3"/>
  <c r="Q280" i="3"/>
  <c r="P378" i="3"/>
  <c r="U378" i="3" s="1"/>
  <c r="P421" i="3"/>
  <c r="U421" i="3" s="1"/>
  <c r="P435" i="3"/>
  <c r="U435" i="3" s="1"/>
  <c r="T411" i="3"/>
  <c r="S293" i="3"/>
  <c r="P250" i="3"/>
  <c r="P348" i="3"/>
  <c r="U348" i="3" s="1"/>
  <c r="P362" i="3"/>
  <c r="U362" i="3" s="1"/>
  <c r="Q250" i="3"/>
  <c r="Q306" i="3"/>
  <c r="Q348" i="3"/>
  <c r="Q362" i="3"/>
  <c r="Q376" i="3"/>
  <c r="Q404" i="3"/>
  <c r="R250" i="3"/>
  <c r="R348" i="3"/>
  <c r="R362" i="3"/>
  <c r="T250" i="3"/>
  <c r="T348" i="3"/>
  <c r="T362" i="3"/>
  <c r="P251" i="3"/>
  <c r="P293" i="3"/>
  <c r="U293" i="3" s="1"/>
  <c r="P307" i="3"/>
  <c r="U307" i="3" s="1"/>
  <c r="P349" i="3"/>
  <c r="U349" i="3" s="1"/>
  <c r="P363" i="3"/>
  <c r="U363" i="3" s="1"/>
  <c r="P405" i="3"/>
  <c r="U405" i="3" s="1"/>
  <c r="T363" i="3"/>
  <c r="Q251" i="3"/>
  <c r="Q293" i="3"/>
  <c r="Q349" i="3"/>
  <c r="Q363" i="3"/>
  <c r="Q405" i="3"/>
  <c r="T252" i="3"/>
  <c r="T378" i="3"/>
  <c r="R251" i="3"/>
  <c r="R293" i="3"/>
  <c r="R349" i="3"/>
  <c r="R363" i="3"/>
  <c r="R405" i="3"/>
  <c r="P364" i="3"/>
  <c r="U364" i="3" s="1"/>
  <c r="Q308" i="3"/>
  <c r="Q364" i="3"/>
  <c r="Q378" i="3"/>
  <c r="Q392" i="3"/>
  <c r="Q420" i="3"/>
  <c r="R252" i="3"/>
  <c r="R266" i="3"/>
  <c r="R322" i="3"/>
  <c r="R364" i="3"/>
  <c r="R378" i="3"/>
  <c r="S250" i="3"/>
  <c r="S306" i="3"/>
  <c r="S348" i="3"/>
  <c r="S362" i="3"/>
  <c r="S418" i="3"/>
  <c r="S405" i="3"/>
  <c r="S265" i="3"/>
  <c r="S349" i="3"/>
  <c r="S363" i="3"/>
  <c r="S377" i="3"/>
  <c r="T268" i="3"/>
  <c r="U268" i="3" s="1"/>
  <c r="T276" i="3"/>
  <c r="T284" i="3"/>
  <c r="T292" i="3"/>
  <c r="T300" i="3"/>
  <c r="T308" i="3"/>
  <c r="T316" i="3"/>
  <c r="T332" i="3"/>
  <c r="T364" i="3"/>
  <c r="R428" i="3"/>
  <c r="R444" i="3"/>
  <c r="T245" i="3"/>
  <c r="U245" i="3" s="1"/>
  <c r="T261" i="3"/>
  <c r="T277" i="3"/>
  <c r="T285" i="3"/>
  <c r="T293" i="3"/>
  <c r="T309" i="3"/>
  <c r="T317" i="3"/>
  <c r="T333" i="3"/>
  <c r="T349" i="3"/>
  <c r="T365" i="3"/>
  <c r="T381" i="3"/>
  <c r="T397" i="3"/>
  <c r="T413" i="3"/>
  <c r="T429" i="3"/>
  <c r="T437" i="3"/>
  <c r="M264" i="3"/>
  <c r="M265" i="3"/>
  <c r="T251" i="3"/>
  <c r="T267" i="3"/>
  <c r="T283" i="3"/>
  <c r="T299" i="3"/>
  <c r="T445" i="3"/>
  <c r="M254" i="3"/>
  <c r="M262" i="3"/>
  <c r="R263" i="3"/>
  <c r="R311" i="3"/>
  <c r="R423" i="3"/>
  <c r="S295" i="3"/>
  <c r="M245" i="3"/>
  <c r="M244" i="3"/>
  <c r="M249" i="3"/>
  <c r="P280" i="3"/>
  <c r="U280" i="3" s="1"/>
  <c r="P312" i="3"/>
  <c r="U312" i="3" s="1"/>
  <c r="P328" i="3"/>
  <c r="U328" i="3" s="1"/>
  <c r="P344" i="3"/>
  <c r="U344" i="3" s="1"/>
  <c r="P360" i="3"/>
  <c r="U360" i="3" s="1"/>
  <c r="P376" i="3"/>
  <c r="U376" i="3" s="1"/>
  <c r="P424" i="3"/>
  <c r="U424" i="3" s="1"/>
  <c r="M248" i="3"/>
  <c r="P249" i="3"/>
  <c r="P265" i="3"/>
  <c r="P281" i="3"/>
  <c r="U281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33" i="3"/>
  <c r="U433" i="3" s="1"/>
  <c r="Q249" i="3"/>
  <c r="Q265" i="3"/>
  <c r="Q281" i="3"/>
  <c r="Q297" i="3"/>
  <c r="Q313" i="3"/>
  <c r="Q329" i="3"/>
  <c r="Q345" i="3"/>
  <c r="Q361" i="3"/>
  <c r="Q393" i="3"/>
  <c r="Q409" i="3"/>
  <c r="Q441" i="3"/>
  <c r="R249" i="3"/>
  <c r="R297" i="3"/>
  <c r="R329" i="3"/>
  <c r="R345" i="3"/>
  <c r="R361" i="3"/>
  <c r="R409" i="3"/>
  <c r="R425" i="3"/>
  <c r="R433" i="3"/>
  <c r="R441" i="3"/>
  <c r="T281" i="3"/>
  <c r="T297" i="3"/>
  <c r="T313" i="3"/>
  <c r="T328" i="3"/>
  <c r="T360" i="3"/>
  <c r="M247" i="3"/>
  <c r="P262" i="3"/>
  <c r="R280" i="3"/>
  <c r="R312" i="3"/>
  <c r="R344" i="3"/>
  <c r="R360" i="3"/>
  <c r="R376" i="3"/>
  <c r="R392" i="3"/>
  <c r="R424" i="3"/>
  <c r="Q246" i="3"/>
  <c r="Q262" i="3"/>
  <c r="Q438" i="3"/>
  <c r="R310" i="3"/>
  <c r="R358" i="3"/>
  <c r="P263" i="3"/>
  <c r="P311" i="3"/>
  <c r="U311" i="3" s="1"/>
  <c r="R248" i="3"/>
  <c r="Q263" i="3"/>
  <c r="Q295" i="3"/>
  <c r="Q359" i="3"/>
  <c r="S440" i="3"/>
  <c r="T305" i="3"/>
  <c r="Q334" i="3"/>
  <c r="P382" i="3"/>
  <c r="U382" i="3" s="1"/>
  <c r="P398" i="3"/>
  <c r="U398" i="3" s="1"/>
  <c r="T414" i="3"/>
  <c r="Q430" i="3"/>
  <c r="T258" i="3"/>
  <c r="T274" i="3"/>
  <c r="T290" i="3"/>
  <c r="T306" i="3"/>
  <c r="T248" i="3"/>
  <c r="T296" i="3"/>
  <c r="T312" i="3"/>
  <c r="T266" i="3"/>
  <c r="T282" i="3"/>
  <c r="T298" i="3"/>
  <c r="T441" i="3"/>
  <c r="R256" i="3"/>
  <c r="P388" i="3"/>
  <c r="U388" i="3" s="1"/>
  <c r="S247" i="3"/>
  <c r="S263" i="3"/>
  <c r="P343" i="3"/>
  <c r="U343" i="3" s="1"/>
  <c r="S391" i="3"/>
  <c r="T357" i="3"/>
  <c r="T410" i="3"/>
  <c r="T426" i="3"/>
  <c r="R351" i="3"/>
  <c r="M257" i="3"/>
  <c r="Q273" i="3"/>
  <c r="Q400" i="3"/>
  <c r="R404" i="3"/>
  <c r="R439" i="3"/>
  <c r="T288" i="3"/>
  <c r="T304" i="3"/>
  <c r="Q257" i="3"/>
  <c r="Q307" i="3"/>
  <c r="P401" i="3"/>
  <c r="U401" i="3" s="1"/>
  <c r="M260" i="3"/>
  <c r="P308" i="3"/>
  <c r="U308" i="3" s="1"/>
  <c r="R257" i="3"/>
  <c r="R262" i="3"/>
  <c r="P339" i="3"/>
  <c r="U339" i="3" s="1"/>
  <c r="Q401" i="3"/>
  <c r="R420" i="3"/>
  <c r="T259" i="3"/>
  <c r="T275" i="3"/>
  <c r="T291" i="3"/>
  <c r="T307" i="3"/>
  <c r="Q277" i="3"/>
  <c r="R400" i="3"/>
  <c r="Q339" i="3"/>
  <c r="S288" i="3"/>
  <c r="Q406" i="3"/>
  <c r="S273" i="3"/>
  <c r="S305" i="3"/>
  <c r="S337" i="3"/>
  <c r="S369" i="3"/>
  <c r="S401" i="3"/>
  <c r="R295" i="3"/>
  <c r="S292" i="3"/>
  <c r="R308" i="3"/>
  <c r="R372" i="3"/>
  <c r="R416" i="3"/>
  <c r="T246" i="3"/>
  <c r="T262" i="3"/>
  <c r="T310" i="3"/>
  <c r="S248" i="3"/>
  <c r="S280" i="3"/>
  <c r="P296" i="3"/>
  <c r="U296" i="3" s="1"/>
  <c r="S376" i="3"/>
  <c r="P392" i="3"/>
  <c r="U392" i="3" s="1"/>
  <c r="T408" i="3"/>
  <c r="S424" i="3"/>
  <c r="S272" i="3"/>
  <c r="S320" i="3"/>
  <c r="S368" i="3"/>
  <c r="S400" i="3"/>
  <c r="S416" i="3"/>
  <c r="S432" i="3"/>
  <c r="R339" i="3"/>
  <c r="S257" i="3"/>
  <c r="S289" i="3"/>
  <c r="S321" i="3"/>
  <c r="S353" i="3"/>
  <c r="S385" i="3"/>
  <c r="S417" i="3"/>
  <c r="R391" i="3"/>
  <c r="P244" i="3"/>
  <c r="P259" i="3"/>
  <c r="P289" i="3"/>
  <c r="U289" i="3" s="1"/>
  <c r="P294" i="3"/>
  <c r="U294" i="3" s="1"/>
  <c r="P417" i="3"/>
  <c r="U417" i="3" s="1"/>
  <c r="S243" i="3"/>
  <c r="S259" i="3"/>
  <c r="S307" i="3"/>
  <c r="S323" i="3"/>
  <c r="S339" i="3"/>
  <c r="S355" i="3"/>
  <c r="S387" i="3"/>
  <c r="S403" i="3"/>
  <c r="S435" i="3"/>
  <c r="T247" i="3"/>
  <c r="T263" i="3"/>
  <c r="T311" i="3"/>
  <c r="P323" i="3"/>
  <c r="U323" i="3" s="1"/>
  <c r="Q417" i="3"/>
  <c r="S260" i="3"/>
  <c r="S308" i="3"/>
  <c r="S356" i="3"/>
  <c r="S372" i="3"/>
  <c r="S388" i="3"/>
  <c r="S404" i="3"/>
  <c r="T337" i="3"/>
  <c r="Q388" i="3"/>
  <c r="R422" i="3"/>
  <c r="S336" i="3"/>
  <c r="R289" i="3"/>
  <c r="R359" i="3"/>
  <c r="R388" i="3"/>
  <c r="P423" i="3"/>
  <c r="U423" i="3" s="1"/>
  <c r="S262" i="3"/>
  <c r="S358" i="3"/>
  <c r="P438" i="3"/>
  <c r="U438" i="3" s="1"/>
  <c r="P335" i="3"/>
  <c r="U335" i="3" s="1"/>
  <c r="R302" i="3"/>
  <c r="M302" i="3"/>
  <c r="Q318" i="3"/>
  <c r="Q286" i="3"/>
  <c r="R335" i="3"/>
  <c r="P270" i="3"/>
  <c r="Q270" i="3"/>
  <c r="Q335" i="3"/>
  <c r="R367" i="3"/>
  <c r="P271" i="3"/>
  <c r="Q271" i="3"/>
  <c r="R304" i="3"/>
  <c r="P260" i="3"/>
  <c r="R264" i="3"/>
  <c r="Q291" i="3"/>
  <c r="R357" i="3"/>
  <c r="R373" i="3"/>
  <c r="P386" i="3"/>
  <c r="U386" i="3" s="1"/>
  <c r="Q439" i="3"/>
  <c r="S264" i="3"/>
  <c r="S296" i="3"/>
  <c r="S312" i="3"/>
  <c r="S328" i="3"/>
  <c r="S344" i="3"/>
  <c r="S360" i="3"/>
  <c r="S392" i="3"/>
  <c r="T295" i="3"/>
  <c r="T325" i="3"/>
  <c r="T341" i="3"/>
  <c r="T356" i="3"/>
  <c r="T371" i="3"/>
  <c r="T387" i="3"/>
  <c r="T403" i="3"/>
  <c r="T419" i="3"/>
  <c r="T435" i="3"/>
  <c r="R246" i="3"/>
  <c r="S294" i="3"/>
  <c r="Q310" i="3"/>
  <c r="Q326" i="3"/>
  <c r="Q358" i="3"/>
  <c r="R406" i="3"/>
  <c r="Q242" i="3"/>
  <c r="S324" i="3"/>
  <c r="T388" i="3"/>
  <c r="T436" i="3"/>
  <c r="Q311" i="3"/>
  <c r="T389" i="3"/>
  <c r="T405" i="3"/>
  <c r="T421" i="3"/>
  <c r="Q360" i="3"/>
  <c r="P292" i="3"/>
  <c r="U292" i="3" s="1"/>
  <c r="P309" i="3"/>
  <c r="U309" i="3" s="1"/>
  <c r="T253" i="3"/>
  <c r="T269" i="3"/>
  <c r="S313" i="3"/>
  <c r="R377" i="3"/>
  <c r="R393" i="3"/>
  <c r="S425" i="3"/>
  <c r="S276" i="3"/>
  <c r="T420" i="3"/>
  <c r="T373" i="3"/>
  <c r="M263" i="3"/>
  <c r="R242" i="3"/>
  <c r="P372" i="3"/>
  <c r="U372" i="3" s="1"/>
  <c r="Q261" i="3"/>
  <c r="Q309" i="3"/>
  <c r="S244" i="3"/>
  <c r="S340" i="3"/>
  <c r="Q260" i="3"/>
  <c r="Q435" i="3"/>
  <c r="T372" i="3"/>
  <c r="T404" i="3"/>
  <c r="P247" i="3"/>
  <c r="P242" i="3"/>
  <c r="L66" i="4"/>
  <c r="M295" i="3"/>
  <c r="R309" i="3"/>
  <c r="T242" i="3"/>
  <c r="T301" i="3"/>
  <c r="R375" i="3"/>
  <c r="P437" i="3"/>
  <c r="U437" i="3" s="1"/>
  <c r="R350" i="3"/>
  <c r="Q350" i="3"/>
  <c r="Q398" i="3"/>
  <c r="M353" i="3"/>
  <c r="R353" i="3"/>
  <c r="P272" i="3"/>
  <c r="R352" i="3"/>
  <c r="R417" i="3"/>
  <c r="T321" i="3"/>
  <c r="T368" i="3"/>
  <c r="T415" i="3"/>
  <c r="M418" i="3"/>
  <c r="R418" i="3"/>
  <c r="P274" i="3"/>
  <c r="U274" i="3" s="1"/>
  <c r="P368" i="3"/>
  <c r="U368" i="3" s="1"/>
  <c r="P254" i="3"/>
  <c r="Q290" i="3"/>
  <c r="Q336" i="3"/>
  <c r="M259" i="3"/>
  <c r="R259" i="3"/>
  <c r="Q323" i="3"/>
  <c r="T350" i="3"/>
  <c r="R319" i="3"/>
  <c r="M319" i="3"/>
  <c r="M415" i="3"/>
  <c r="Q415" i="3"/>
  <c r="M398" i="3"/>
  <c r="T319" i="3"/>
  <c r="M400" i="3"/>
  <c r="T400" i="3"/>
  <c r="P400" i="3"/>
  <c r="U400" i="3" s="1"/>
  <c r="Q319" i="3"/>
  <c r="T320" i="3"/>
  <c r="T382" i="3"/>
  <c r="Q433" i="3"/>
  <c r="M433" i="3"/>
  <c r="S433" i="3"/>
  <c r="S398" i="3"/>
  <c r="P336" i="3"/>
  <c r="U336" i="3" s="1"/>
  <c r="R401" i="3"/>
  <c r="P430" i="3"/>
  <c r="U430" i="3" s="1"/>
  <c r="T353" i="3"/>
  <c r="T383" i="3"/>
  <c r="T399" i="3"/>
  <c r="T431" i="3"/>
  <c r="Q258" i="3"/>
  <c r="M258" i="3"/>
  <c r="R258" i="3"/>
  <c r="P290" i="3"/>
  <c r="U290" i="3" s="1"/>
  <c r="M290" i="3"/>
  <c r="R290" i="3"/>
  <c r="M306" i="3"/>
  <c r="R306" i="3"/>
  <c r="M338" i="3"/>
  <c r="Q338" i="3"/>
  <c r="P338" i="3"/>
  <c r="U338" i="3" s="1"/>
  <c r="R354" i="3"/>
  <c r="M354" i="3"/>
  <c r="T354" i="3"/>
  <c r="Q402" i="3"/>
  <c r="P402" i="3"/>
  <c r="U402" i="3" s="1"/>
  <c r="M402" i="3"/>
  <c r="S434" i="3"/>
  <c r="R434" i="3"/>
  <c r="M434" i="3"/>
  <c r="P434" i="3"/>
  <c r="U434" i="3" s="1"/>
  <c r="M286" i="3"/>
  <c r="M406" i="3"/>
  <c r="Q294" i="3"/>
  <c r="R402" i="3"/>
  <c r="Q272" i="3"/>
  <c r="P353" i="3"/>
  <c r="U353" i="3" s="1"/>
  <c r="P418" i="3"/>
  <c r="U418" i="3" s="1"/>
  <c r="Q434" i="3"/>
  <c r="T278" i="3"/>
  <c r="T322" i="3"/>
  <c r="T338" i="3"/>
  <c r="T369" i="3"/>
  <c r="T384" i="3"/>
  <c r="T416" i="3"/>
  <c r="T432" i="3"/>
  <c r="M243" i="3"/>
  <c r="P243" i="3"/>
  <c r="T243" i="3"/>
  <c r="R243" i="3"/>
  <c r="M275" i="3"/>
  <c r="S275" i="3"/>
  <c r="P275" i="3"/>
  <c r="U275" i="3" s="1"/>
  <c r="S291" i="3"/>
  <c r="M291" i="3"/>
  <c r="P291" i="3"/>
  <c r="U291" i="3" s="1"/>
  <c r="M307" i="3"/>
  <c r="R307" i="3"/>
  <c r="M339" i="3"/>
  <c r="T339" i="3"/>
  <c r="Q355" i="3"/>
  <c r="M355" i="3"/>
  <c r="P355" i="3"/>
  <c r="U355" i="3" s="1"/>
  <c r="M371" i="3"/>
  <c r="P371" i="3"/>
  <c r="U371" i="3" s="1"/>
  <c r="S371" i="3"/>
  <c r="R371" i="3"/>
  <c r="Q419" i="3"/>
  <c r="M419" i="3"/>
  <c r="P419" i="3"/>
  <c r="U419" i="3" s="1"/>
  <c r="M334" i="3"/>
  <c r="Q274" i="3"/>
  <c r="P302" i="3"/>
  <c r="U302" i="3" s="1"/>
  <c r="Q368" i="3"/>
  <c r="P390" i="3"/>
  <c r="U390" i="3" s="1"/>
  <c r="P403" i="3"/>
  <c r="U403" i="3" s="1"/>
  <c r="R438" i="3"/>
  <c r="M246" i="3"/>
  <c r="M382" i="3"/>
  <c r="R274" i="3"/>
  <c r="Q302" i="3"/>
  <c r="R323" i="3"/>
  <c r="Q390" i="3"/>
  <c r="Q403" i="3"/>
  <c r="R318" i="3"/>
  <c r="T334" i="3"/>
  <c r="M255" i="3"/>
  <c r="R255" i="3"/>
  <c r="R271" i="3"/>
  <c r="T366" i="3"/>
  <c r="T271" i="3"/>
  <c r="T336" i="3"/>
  <c r="T398" i="3"/>
  <c r="M273" i="3"/>
  <c r="R273" i="3"/>
  <c r="P369" i="3"/>
  <c r="U369" i="3" s="1"/>
  <c r="M369" i="3"/>
  <c r="P303" i="3"/>
  <c r="U303" i="3" s="1"/>
  <c r="M430" i="3"/>
  <c r="T303" i="3"/>
  <c r="P431" i="3"/>
  <c r="U431" i="3" s="1"/>
  <c r="R369" i="3"/>
  <c r="R414" i="3"/>
  <c r="T342" i="3"/>
  <c r="R327" i="3"/>
  <c r="Q327" i="3"/>
  <c r="P327" i="3"/>
  <c r="U327" i="3" s="1"/>
  <c r="Q247" i="3"/>
  <c r="P374" i="3"/>
  <c r="U374" i="3" s="1"/>
  <c r="R337" i="3"/>
  <c r="Q354" i="3"/>
  <c r="R390" i="3"/>
  <c r="Q256" i="3"/>
  <c r="S352" i="3"/>
  <c r="Q374" i="3"/>
  <c r="S419" i="3"/>
  <c r="P279" i="3"/>
  <c r="U279" i="3" s="1"/>
  <c r="Q353" i="3"/>
  <c r="R374" i="3"/>
  <c r="Q414" i="3"/>
  <c r="P321" i="3"/>
  <c r="U321" i="3" s="1"/>
  <c r="P358" i="3"/>
  <c r="U358" i="3" s="1"/>
  <c r="M270" i="3"/>
  <c r="R279" i="3"/>
  <c r="R383" i="3"/>
  <c r="M350" i="3"/>
  <c r="T318" i="3"/>
  <c r="M287" i="3"/>
  <c r="P287" i="3"/>
  <c r="U287" i="3" s="1"/>
  <c r="P318" i="3"/>
  <c r="U318" i="3" s="1"/>
  <c r="P319" i="3"/>
  <c r="U319" i="3" s="1"/>
  <c r="T335" i="3"/>
  <c r="T256" i="3"/>
  <c r="M256" i="3"/>
  <c r="M304" i="3"/>
  <c r="S304" i="3"/>
  <c r="Q384" i="3"/>
  <c r="M384" i="3"/>
  <c r="S384" i="3"/>
  <c r="R384" i="3"/>
  <c r="P384" i="3"/>
  <c r="U384" i="3" s="1"/>
  <c r="R398" i="3"/>
  <c r="Q352" i="3"/>
  <c r="T352" i="3"/>
  <c r="P305" i="3"/>
  <c r="U305" i="3" s="1"/>
  <c r="M305" i="3"/>
  <c r="T401" i="3"/>
  <c r="M401" i="3"/>
  <c r="Q367" i="3"/>
  <c r="P304" i="3"/>
  <c r="U304" i="3" s="1"/>
  <c r="Q369" i="3"/>
  <c r="S326" i="3"/>
  <c r="R326" i="3"/>
  <c r="Q422" i="3"/>
  <c r="P422" i="3"/>
  <c r="U422" i="3" s="1"/>
  <c r="Q304" i="3"/>
  <c r="R286" i="3"/>
  <c r="Q337" i="3"/>
  <c r="P354" i="3"/>
  <c r="U354" i="3" s="1"/>
  <c r="Q386" i="3"/>
  <c r="Q431" i="3"/>
  <c r="T326" i="3"/>
  <c r="S343" i="3"/>
  <c r="R343" i="3"/>
  <c r="Q375" i="3"/>
  <c r="P375" i="3"/>
  <c r="U375" i="3" s="1"/>
  <c r="S439" i="3"/>
  <c r="P439" i="3"/>
  <c r="U439" i="3" s="1"/>
  <c r="P352" i="3"/>
  <c r="U352" i="3" s="1"/>
  <c r="R291" i="3"/>
  <c r="R247" i="3"/>
  <c r="M414" i="3"/>
  <c r="P286" i="3"/>
  <c r="U286" i="3" s="1"/>
  <c r="P310" i="3"/>
  <c r="U310" i="3" s="1"/>
  <c r="P334" i="3"/>
  <c r="U334" i="3" s="1"/>
  <c r="S375" i="3"/>
  <c r="R386" i="3"/>
  <c r="T351" i="3"/>
  <c r="P320" i="3"/>
  <c r="U320" i="3" s="1"/>
  <c r="M320" i="3"/>
  <c r="R320" i="3"/>
  <c r="Q320" i="3"/>
  <c r="T367" i="3"/>
  <c r="T430" i="3"/>
  <c r="T289" i="3"/>
  <c r="M289" i="3"/>
  <c r="Q321" i="3"/>
  <c r="M321" i="3"/>
  <c r="P385" i="3"/>
  <c r="U385" i="3" s="1"/>
  <c r="M385" i="3"/>
  <c r="R254" i="3"/>
  <c r="M343" i="3"/>
  <c r="P255" i="3"/>
  <c r="Q255" i="3"/>
  <c r="P278" i="3"/>
  <c r="U278" i="3" s="1"/>
  <c r="P350" i="3"/>
  <c r="U350" i="3" s="1"/>
  <c r="P370" i="3"/>
  <c r="U370" i="3" s="1"/>
  <c r="M391" i="3"/>
  <c r="Q343" i="3"/>
  <c r="S256" i="3"/>
  <c r="M326" i="3"/>
  <c r="M327" i="3"/>
  <c r="Q289" i="3"/>
  <c r="T375" i="3"/>
  <c r="T386" i="3"/>
  <c r="P432" i="3"/>
  <c r="U432" i="3" s="1"/>
  <c r="Q254" i="3"/>
  <c r="Q259" i="3"/>
  <c r="P264" i="3"/>
  <c r="R272" i="3"/>
  <c r="R294" i="3"/>
  <c r="Q303" i="3"/>
  <c r="R336" i="3"/>
  <c r="R368" i="3"/>
  <c r="Q385" i="3"/>
  <c r="P414" i="3"/>
  <c r="U414" i="3" s="1"/>
  <c r="Q418" i="3"/>
  <c r="S246" i="3"/>
  <c r="S278" i="3"/>
  <c r="S310" i="3"/>
  <c r="S342" i="3"/>
  <c r="S374" i="3"/>
  <c r="S390" i="3"/>
  <c r="S406" i="3"/>
  <c r="S422" i="3"/>
  <c r="S438" i="3"/>
  <c r="T249" i="3"/>
  <c r="T264" i="3"/>
  <c r="T279" i="3"/>
  <c r="T323" i="3"/>
  <c r="T385" i="3"/>
  <c r="T417" i="3"/>
  <c r="T433" i="3"/>
  <c r="P246" i="3"/>
  <c r="Q264" i="3"/>
  <c r="P273" i="3"/>
  <c r="U273" i="3" s="1"/>
  <c r="R281" i="3"/>
  <c r="P295" i="3"/>
  <c r="U295" i="3" s="1"/>
  <c r="R303" i="3"/>
  <c r="R328" i="3"/>
  <c r="P337" i="3"/>
  <c r="U337" i="3" s="1"/>
  <c r="Q377" i="3"/>
  <c r="R385" i="3"/>
  <c r="P406" i="3"/>
  <c r="U406" i="3" s="1"/>
  <c r="R430" i="3"/>
  <c r="S279" i="3"/>
  <c r="S311" i="3"/>
  <c r="S327" i="3"/>
  <c r="S359" i="3"/>
  <c r="S407" i="3"/>
  <c r="S423" i="3"/>
  <c r="T265" i="3"/>
  <c r="T280" i="3"/>
  <c r="T294" i="3"/>
  <c r="T324" i="3"/>
  <c r="T340" i="3"/>
  <c r="T355" i="3"/>
  <c r="T370" i="3"/>
  <c r="T402" i="3"/>
  <c r="T418" i="3"/>
  <c r="T434" i="3"/>
  <c r="R431" i="3"/>
  <c r="T327" i="3"/>
  <c r="P391" i="3"/>
  <c r="U391" i="3" s="1"/>
  <c r="Q423" i="3"/>
  <c r="T390" i="3"/>
  <c r="T438" i="3"/>
  <c r="Q408" i="3"/>
  <c r="Q425" i="3"/>
  <c r="P256" i="3"/>
  <c r="R265" i="3"/>
  <c r="R278" i="3"/>
  <c r="R287" i="3"/>
  <c r="R321" i="3"/>
  <c r="P326" i="3"/>
  <c r="U326" i="3" s="1"/>
  <c r="Q342" i="3"/>
  <c r="Q366" i="3"/>
  <c r="R382" i="3"/>
  <c r="P387" i="3"/>
  <c r="U387" i="3" s="1"/>
  <c r="Q391" i="3"/>
  <c r="Q399" i="3"/>
  <c r="Q407" i="3"/>
  <c r="R415" i="3"/>
  <c r="R419" i="3"/>
  <c r="P436" i="3"/>
  <c r="U436" i="3" s="1"/>
  <c r="Q440" i="3"/>
  <c r="T254" i="3"/>
  <c r="T270" i="3"/>
  <c r="T345" i="3"/>
  <c r="T391" i="3"/>
  <c r="T407" i="3"/>
  <c r="T423" i="3"/>
  <c r="T439" i="3"/>
  <c r="P415" i="3"/>
  <c r="U415" i="3" s="1"/>
  <c r="Q278" i="3"/>
  <c r="P342" i="3"/>
  <c r="U342" i="3" s="1"/>
  <c r="Q370" i="3"/>
  <c r="R435" i="3"/>
  <c r="T359" i="3"/>
  <c r="R313" i="3"/>
  <c r="P340" i="3"/>
  <c r="U340" i="3" s="1"/>
  <c r="R276" i="3"/>
  <c r="Q340" i="3"/>
  <c r="R408" i="3"/>
  <c r="P288" i="3"/>
  <c r="U288" i="3" s="1"/>
  <c r="Q292" i="3"/>
  <c r="Q305" i="3"/>
  <c r="P322" i="3"/>
  <c r="U322" i="3" s="1"/>
  <c r="R342" i="3"/>
  <c r="R366" i="3"/>
  <c r="R370" i="3"/>
  <c r="P383" i="3"/>
  <c r="U383" i="3" s="1"/>
  <c r="Q387" i="3"/>
  <c r="R399" i="3"/>
  <c r="R403" i="3"/>
  <c r="R407" i="3"/>
  <c r="P420" i="3"/>
  <c r="U420" i="3" s="1"/>
  <c r="Q432" i="3"/>
  <c r="Q436" i="3"/>
  <c r="R440" i="3"/>
  <c r="T255" i="3"/>
  <c r="T361" i="3"/>
  <c r="T376" i="3"/>
  <c r="T392" i="3"/>
  <c r="T424" i="3"/>
  <c r="T440" i="3"/>
  <c r="T358" i="3"/>
  <c r="Q287" i="3"/>
  <c r="Q382" i="3"/>
  <c r="P407" i="3"/>
  <c r="U407" i="3" s="1"/>
  <c r="P440" i="3"/>
  <c r="U440" i="3" s="1"/>
  <c r="T344" i="3"/>
  <c r="T406" i="3"/>
  <c r="R340" i="3"/>
  <c r="S408" i="3"/>
  <c r="Q243" i="3"/>
  <c r="P248" i="3"/>
  <c r="R270" i="3"/>
  <c r="Q288" i="3"/>
  <c r="R292" i="3"/>
  <c r="R296" i="3"/>
  <c r="R305" i="3"/>
  <c r="Q322" i="3"/>
  <c r="R334" i="3"/>
  <c r="P351" i="3"/>
  <c r="U351" i="3" s="1"/>
  <c r="P359" i="3"/>
  <c r="U359" i="3" s="1"/>
  <c r="Q383" i="3"/>
  <c r="R387" i="3"/>
  <c r="P416" i="3"/>
  <c r="U416" i="3" s="1"/>
  <c r="R436" i="3"/>
  <c r="S254" i="3"/>
  <c r="S270" i="3"/>
  <c r="S286" i="3"/>
  <c r="S302" i="3"/>
  <c r="S318" i="3"/>
  <c r="S334" i="3"/>
  <c r="S350" i="3"/>
  <c r="S366" i="3"/>
  <c r="S382" i="3"/>
  <c r="S414" i="3"/>
  <c r="S430" i="3"/>
  <c r="T272" i="3"/>
  <c r="T286" i="3"/>
  <c r="T377" i="3"/>
  <c r="T393" i="3"/>
  <c r="T409" i="3"/>
  <c r="T425" i="3"/>
  <c r="T343" i="3"/>
  <c r="P408" i="3"/>
  <c r="U408" i="3" s="1"/>
  <c r="P366" i="3"/>
  <c r="U366" i="3" s="1"/>
  <c r="P399" i="3"/>
  <c r="U399" i="3" s="1"/>
  <c r="T374" i="3"/>
  <c r="T422" i="3"/>
  <c r="Q248" i="3"/>
  <c r="P257" i="3"/>
  <c r="Q279" i="3"/>
  <c r="R288" i="3"/>
  <c r="P297" i="3"/>
  <c r="U297" i="3" s="1"/>
  <c r="P306" i="3"/>
  <c r="U306" i="3" s="1"/>
  <c r="Q351" i="3"/>
  <c r="P367" i="3"/>
  <c r="U367" i="3" s="1"/>
  <c r="Q371" i="3"/>
  <c r="P404" i="3"/>
  <c r="U404" i="3" s="1"/>
  <c r="Q416" i="3"/>
  <c r="R432" i="3"/>
  <c r="P441" i="3"/>
  <c r="U441" i="3" s="1"/>
  <c r="S255" i="3"/>
  <c r="S271" i="3"/>
  <c r="S287" i="3"/>
  <c r="S303" i="3"/>
  <c r="S319" i="3"/>
  <c r="S335" i="3"/>
  <c r="S351" i="3"/>
  <c r="S367" i="3"/>
  <c r="S383" i="3"/>
  <c r="S399" i="3"/>
  <c r="S415" i="3"/>
  <c r="S431" i="3"/>
  <c r="T257" i="3"/>
  <c r="T273" i="3"/>
  <c r="T287" i="3"/>
  <c r="T302" i="3"/>
  <c r="G132" i="3"/>
  <c r="I201" i="3"/>
  <c r="I226" i="3"/>
  <c r="I237" i="3"/>
  <c r="I200" i="3"/>
  <c r="I190" i="3"/>
  <c r="I222" i="3"/>
  <c r="I191" i="3"/>
  <c r="I223" i="3"/>
  <c r="I234" i="3"/>
  <c r="G123" i="3"/>
  <c r="I197" i="3"/>
  <c r="I213" i="3"/>
  <c r="I229" i="3"/>
  <c r="G130" i="3"/>
  <c r="G159" i="3" s="1"/>
  <c r="I194" i="3"/>
  <c r="I211" i="3"/>
  <c r="I238" i="3"/>
  <c r="I233" i="3"/>
  <c r="G121" i="3"/>
  <c r="I192" i="3"/>
  <c r="I208" i="3"/>
  <c r="I224" i="3"/>
  <c r="I240" i="3"/>
  <c r="I184" i="3"/>
  <c r="I221" i="3"/>
  <c r="I216" i="3"/>
  <c r="I227" i="3"/>
  <c r="I185" i="3"/>
  <c r="I206" i="3"/>
  <c r="I217" i="3"/>
  <c r="I212" i="3"/>
  <c r="I202" i="3"/>
  <c r="I218" i="3"/>
  <c r="I187" i="3"/>
  <c r="I203" i="3"/>
  <c r="I219" i="3"/>
  <c r="I235" i="3"/>
  <c r="I189" i="3"/>
  <c r="I232" i="3"/>
  <c r="I196" i="3"/>
  <c r="I186" i="3"/>
  <c r="I198" i="3"/>
  <c r="I214" i="3"/>
  <c r="I230" i="3"/>
  <c r="I210" i="3"/>
  <c r="I205" i="3"/>
  <c r="I195" i="3"/>
  <c r="I228" i="3"/>
  <c r="I207" i="3"/>
  <c r="I239" i="3"/>
  <c r="I193" i="3"/>
  <c r="I209" i="3"/>
  <c r="I225" i="3"/>
  <c r="F65" i="4"/>
  <c r="G66" i="4"/>
  <c r="H66" i="4"/>
  <c r="I66" i="4"/>
  <c r="J66" i="4"/>
  <c r="K66" i="4"/>
  <c r="U261" i="3" l="1"/>
  <c r="U272" i="3"/>
  <c r="U271" i="3"/>
  <c r="U253" i="3"/>
  <c r="U270" i="3"/>
  <c r="U269" i="3"/>
  <c r="U267" i="3"/>
  <c r="U251" i="3"/>
  <c r="U252" i="3"/>
  <c r="G160" i="3"/>
  <c r="U250" i="3"/>
  <c r="U266" i="3"/>
  <c r="U264" i="3"/>
  <c r="U263" i="3"/>
  <c r="U265" i="3"/>
  <c r="U249" i="3"/>
  <c r="U248" i="3"/>
  <c r="U262" i="3"/>
  <c r="U246" i="3"/>
  <c r="U258" i="3"/>
  <c r="U243" i="3"/>
  <c r="U256" i="3"/>
  <c r="U255" i="3"/>
  <c r="U254" i="3"/>
  <c r="U260" i="3"/>
  <c r="U242" i="3"/>
  <c r="U259" i="3"/>
  <c r="U257" i="3"/>
  <c r="U247" i="3"/>
  <c r="U244" i="3"/>
  <c r="F64" i="4"/>
  <c r="L65" i="4"/>
  <c r="K65" i="4"/>
  <c r="J65" i="4"/>
  <c r="I65" i="4"/>
  <c r="H65" i="4"/>
  <c r="G65" i="4"/>
  <c r="F63" i="4" l="1"/>
  <c r="H64" i="4"/>
  <c r="J64" i="4"/>
  <c r="G64" i="4"/>
  <c r="I64" i="4"/>
  <c r="L64" i="4"/>
  <c r="K64" i="4"/>
  <c r="F13" i="5"/>
  <c r="F62" i="4" l="1"/>
  <c r="L63" i="4"/>
  <c r="K63" i="4"/>
  <c r="J63" i="4"/>
  <c r="I63" i="4"/>
  <c r="H63" i="4"/>
  <c r="G63" i="4"/>
  <c r="F61" i="4" l="1"/>
  <c r="L62" i="4"/>
  <c r="K62" i="4"/>
  <c r="J62" i="4"/>
  <c r="I62" i="4"/>
  <c r="G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I59" i="4"/>
  <c r="H59" i="4"/>
  <c r="L59" i="4"/>
  <c r="K59" i="4"/>
  <c r="J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K56" i="4"/>
  <c r="J56" i="4"/>
  <c r="I56" i="4"/>
  <c r="L56" i="4"/>
  <c r="F54" i="4" l="1"/>
  <c r="L55" i="4"/>
  <c r="K55" i="4"/>
  <c r="J55" i="4"/>
  <c r="I55" i="4"/>
  <c r="H55" i="4"/>
  <c r="G55" i="4"/>
  <c r="F53" i="4" l="1"/>
  <c r="L54" i="4"/>
  <c r="K54" i="4"/>
  <c r="G54" i="4"/>
  <c r="J54" i="4"/>
  <c r="I54" i="4"/>
  <c r="H54" i="4"/>
  <c r="F52" i="4" l="1"/>
  <c r="J53" i="4"/>
  <c r="I53" i="4"/>
  <c r="H53" i="4"/>
  <c r="G53" i="4"/>
  <c r="K53" i="4"/>
  <c r="L53" i="4"/>
  <c r="F51" i="4" l="1"/>
  <c r="L52" i="4"/>
  <c r="K52" i="4"/>
  <c r="J52" i="4"/>
  <c r="I52" i="4"/>
  <c r="H52" i="4"/>
  <c r="G52" i="4"/>
  <c r="F50" i="4" l="1"/>
  <c r="G51" i="4"/>
  <c r="I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I48" i="4"/>
  <c r="J48" i="4"/>
  <c r="K48" i="4"/>
  <c r="L48" i="4"/>
  <c r="F46" i="4" l="1"/>
  <c r="L47" i="4"/>
  <c r="K47" i="4"/>
  <c r="J47" i="4"/>
  <c r="I47" i="4"/>
  <c r="H47" i="4"/>
  <c r="G47" i="4"/>
  <c r="F45" i="4" l="1"/>
  <c r="G46" i="4"/>
  <c r="L46" i="4"/>
  <c r="K46" i="4"/>
  <c r="J46" i="4"/>
  <c r="I46" i="4"/>
  <c r="H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I43" i="4"/>
  <c r="G43" i="4"/>
  <c r="L43" i="4"/>
  <c r="K43" i="4"/>
  <c r="J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I40" i="4"/>
  <c r="J40" i="4"/>
  <c r="K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L35" i="4"/>
  <c r="K35" i="4"/>
  <c r="J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K32" i="4"/>
  <c r="J32" i="4"/>
  <c r="G32" i="4"/>
  <c r="I32" i="4"/>
  <c r="L32" i="4"/>
  <c r="F30" i="4" l="1"/>
  <c r="L31" i="4"/>
  <c r="K31" i="4"/>
  <c r="J31" i="4"/>
  <c r="I31" i="4"/>
  <c r="H31" i="4"/>
  <c r="G31" i="4"/>
  <c r="F29" i="4" l="1"/>
  <c r="L30" i="4"/>
  <c r="K30" i="4"/>
  <c r="J30" i="4"/>
  <c r="G30" i="4"/>
  <c r="I30" i="4"/>
  <c r="H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G27" i="4"/>
  <c r="L27" i="4"/>
  <c r="H27" i="4"/>
  <c r="K27" i="4"/>
  <c r="J27" i="4"/>
  <c r="I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K24" i="4"/>
  <c r="G24" i="4"/>
  <c r="I24" i="4"/>
  <c r="J24" i="4"/>
  <c r="L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G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<sst xmlns="http://schemas.openxmlformats.org/spreadsheetml/2006/main" count="201" uniqueCount="110">
  <si>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</si>
  <si>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</si>
  <si>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</si>
  <si>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</si>
  <si>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</si>
  <si>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</si>
  <si>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</si>
  <si>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</si>
  <si>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</si>
  <si>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</si>
  <si>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</si>
  <si>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</si>
  <si>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</si>
  <si>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Ændring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</si>
  <si>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</si>
  <si>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</si>
  <si>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</si>
  <si>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</si>
  <si>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</si>
  <si>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</si>
  <si>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</si>
  <si>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</si>
  <si>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</si>
  <si>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</si>
  <si>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</si>
  <si>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</si>
  <si>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</si>
  <si>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</si>
  <si>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</si>
  <si>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</si>
  <si>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</si>
  <si>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</si>
  <si>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</si>
  <si>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</si>
  <si>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</si>
  <si>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</si>
  <si>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</si>
  <si>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</si>
  <si>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</si>
  <si>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</si>
  <si>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</si>
  <si>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</si>
  <si>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</si>
  <si>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</si>
  <si>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</si>
  <si>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</si>
  <si>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</si>
  <si>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</si>
  <si>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</si>
  <si>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</si>
  <si>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</si>
  <si>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</si>
  <si>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</si>
  <si>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</si>
  <si>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</si>
  <si>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</si>
  <si>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</si>
  <si>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</si>
  <si>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</si>
  <si>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</si>
  <si>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</si>
  <si>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</si>
  <si>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</si>
  <si>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</si>
  <si>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</si>
  <si>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</si>
  <si>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</si>
  <si>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</si>
  <si>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</si>
  <si>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</si>
  <si>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</si>
  <si>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</si>
  <si>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</si>
  <si>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</si>
  <si>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</si>
  <si>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</si>
  <si>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</si>
  <si>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</si>
  <si>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</si>
  <si>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</si>
  <si>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</si>
  <si>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</si>
  <si>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</si>
  <si>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</si>
  <si>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</si>
  <si>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I alt</t>
  </si>
  <si>
    <t>Gældende pr. dato</t>
  </si>
  <si>
    <t>Faktorer til reindeksering, brændstofsdelindeks</t>
  </si>
  <si>
    <t>Valgt brændstof</t>
  </si>
  <si>
    <t>HVO-indeks</t>
  </si>
  <si>
    <t>Kurs</t>
  </si>
  <si>
    <t>Vægt med HVO, indeks februar 2018</t>
  </si>
  <si>
    <t>Udvikling</t>
  </si>
  <si>
    <t>Vægte</t>
  </si>
  <si>
    <t>Input til delindeks</t>
  </si>
  <si>
    <t>Input til brændstofsdelindeks</t>
  </si>
  <si>
    <t>Baseværdi</t>
  </si>
  <si>
    <t>SEK/DKK til HVO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</si>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</sst>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5" fontId="19" fillId="2" borderId="7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9" fillId="2" borderId="8" xfId="5" applyNumberFormat="1" applyFont="1" applyBorder="1"/>
    <xf numFmtId="164" fontId="8" fillId="2" borderId="8" xfId="0" applyNumberFormat="1" applyFont="1" applyBorder="1"/>
    <xf numFmtId="164" fontId="8" fillId="2" borderId="5" xfId="0" applyNumberFormat="1" applyFont="1" applyBorder="1"/>
    <xf numFmtId="164" fontId="19" fillId="2" borderId="10" xfId="5" applyNumberFormat="1" applyFont="1" applyBorder="1"/>
    <xf numFmtId="164" fontId="8" fillId="2" borderId="10" xfId="0" applyNumberFormat="1" applyFont="1" applyBorder="1"/>
    <xf numFmtId="164" fontId="19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12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16" fillId="5" borderId="6" xfId="4" applyFont="1" applyBorder="1">
      <protection locked="0"/>
    </xf>
    <xf numFmtId="0" fontId="16" fillId="5" borderId="0" xfId="4" applyFont="1" applyBorder="1">
      <protection locked="0"/>
    </xf>
    <xf numFmtId="0" fontId="16" fillId="5" borderId="5" xfId="4" applyFont="1" applyBorder="1">
      <protection locked="0"/>
    </xf>
    <xf numFmtId="164" fontId="16" fillId="5" borderId="2" xfId="4" applyNumberFormat="1" applyFont="1" applyBorder="1">
      <protection locked="0"/>
    </xf>
    <xf numFmtId="9" fontId="16" fillId="5" borderId="13" xfId="4" applyNumberFormat="1" applyFont="1" applyBorder="1">
      <protection locked="0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63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82</v>
      </c>
      <c r="H19" s="21" t="s">
        <v>10</v>
      </c>
      <c r="I19" s="21" t="s">
        <v>11</v>
      </c>
      <c r="J19" s="21" t="s">
        <v>12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44805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150.82064128256513</v>
      </c>
      <c r="I20" s="25">
        <f>INDEX('Omkostningsindeks og vægte'!I$20:I$445,MATCH($F20,'Omkostningsindeks og vægte'!$F$20:$F$445,0))</f>
        <v>119.0397845985939</v>
      </c>
      <c r="J20" s="25">
        <f>INDEX('Omkostningsindeks og vægte'!J$20:J$445,MATCH($F20,'Omkostningsindeks og vægte'!$F$20:$F$445,0))</f>
        <v>1.9</v>
      </c>
      <c r="K20" s="25">
        <f>INDEX('Omkostningsindeks og vægte'!K$20:K$445,MATCH($F20,'Omkostningsindeks og vægte'!$F$20:$F$445,0))</f>
        <v>517.68474726246677</v>
      </c>
      <c r="L20" s="26">
        <f>INDEX('Omkostningsindeks og vægte'!L$20:L$445,MATCH($F20,'Omkostningsindeks og vægte'!$F$20:$F$445,0))</f>
        <v>166.9470785518979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44835</v>
      </c>
      <c r="G21" s="25">
        <f>INDEX('Omkostningsindeks og vægte'!G$20:G$445,MATCH($F21,'Omkostningsindeks og vægte'!$F$20:$F$445,0))</f>
        <v>148.68671999999998</v>
      </c>
      <c r="H21" s="25">
        <f>INDEX('Omkostningsindeks og vægte'!H$20:H$445,MATCH($F21,'Omkostningsindeks og vægte'!$F$20:$F$445,0))</f>
        <v>150.82064128256513</v>
      </c>
      <c r="I21" s="25">
        <f>INDEX('Omkostningsindeks og vægte'!I$20:I$445,MATCH($F21,'Omkostningsindeks og vægte'!$F$20:$F$445,0))</f>
        <v>119.74775273129582</v>
      </c>
      <c r="J21" s="25">
        <f>INDEX('Omkostningsindeks og vægte'!J$20:J$445,MATCH($F21,'Omkostningsindeks og vægte'!$F$20:$F$445,0))</f>
        <v>2.52</v>
      </c>
      <c r="K21" s="25">
        <f>INDEX('Omkostningsindeks og vægte'!K$20:K$445,MATCH($F21,'Omkostningsindeks og vægte'!$F$20:$F$445,0))</f>
        <v>478.51780914721439</v>
      </c>
      <c r="L21" s="26">
        <f>INDEX('Omkostningsindeks og vægte'!L$20:L$445,MATCH($F21,'Omkostningsindeks og vægte'!$F$20:$F$445,0))</f>
        <v>163.85548372613067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44866</v>
      </c>
      <c r="G22" s="25">
        <f>INDEX('Omkostningsindeks og vægte'!G$20:G$445,MATCH($F22,'Omkostningsindeks og vægte'!$F$20:$F$445,0))</f>
        <v>148.68671999999998</v>
      </c>
      <c r="H22" s="25">
        <f>INDEX('Omkostningsindeks og vægte'!H$20:H$445,MATCH($F22,'Omkostningsindeks og vægte'!$F$20:$F$445,0))</f>
        <v>152.78957915831666</v>
      </c>
      <c r="I22" s="25">
        <f>INDEX('Omkostningsindeks og vægte'!I$20:I$445,MATCH($F22,'Omkostningsindeks og vægte'!$F$20:$F$445,0))</f>
        <v>119.84889103596751</v>
      </c>
      <c r="J22" s="25">
        <f>INDEX('Omkostningsindeks og vægte'!J$20:J$445,MATCH($F22,'Omkostningsindeks og vægte'!$F$20:$F$445,0))</f>
        <v>3.22</v>
      </c>
      <c r="K22" s="25">
        <f>INDEX('Omkostningsindeks og vægte'!K$20:K$445,MATCH($F22,'Omkostningsindeks og vægte'!$F$20:$F$445,0))</f>
        <v>503.61072839666508</v>
      </c>
      <c r="L22" s="26">
        <f>INDEX('Omkostningsindeks og vægte'!L$20:L$445,MATCH($F22,'Omkostningsindeks og vægte'!$F$20:$F$445,0))</f>
        <v>167.86901231186832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44896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154.36472945891785</v>
      </c>
      <c r="I23" s="25">
        <f>INDEX('Omkostningsindeks og vægte'!I$20:I$445,MATCH($F23,'Omkostningsindeks og vægte'!$F$20:$F$445,0))</f>
        <v>121.97279543407326</v>
      </c>
      <c r="J23" s="25">
        <f>INDEX('Omkostningsindeks og vægte'!J$20:J$445,MATCH($F23,'Omkostningsindeks og vægte'!$F$20:$F$445,0))</f>
        <v>3.06</v>
      </c>
      <c r="K23" s="25">
        <f>INDEX('Omkostningsindeks og vægte'!K$20:K$445,MATCH($F23,'Omkostningsindeks og vægte'!$F$20:$F$445,0))</f>
        <v>529.39824045174726</v>
      </c>
      <c r="L23" s="26">
        <f>INDEX('Omkostningsindeks og vægte'!L$20:L$445,MATCH($F23,'Omkostningsindeks og vægte'!$F$20:$F$445,0))</f>
        <v>171.0441241827462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44927</v>
      </c>
      <c r="G24" s="25">
        <f>INDEX('Omkostningsindeks og vægte'!G$20:G$445,MATCH($F24,'Omkostningsindeks og vægte'!$F$20:$F$445,0))</f>
        <v>149.69681999999997</v>
      </c>
      <c r="H24" s="25">
        <f>INDEX('Omkostningsindeks og vægte'!H$20:H$445,MATCH($F24,'Omkostningsindeks og vægte'!$F$20:$F$445,0))</f>
        <v>153.05210420841684</v>
      </c>
      <c r="I24" s="25">
        <f>INDEX('Omkostningsindeks og vægte'!I$20:I$445,MATCH($F24,'Omkostningsindeks og vægte'!$F$20:$F$445,0))</f>
        <v>122.27621034808837</v>
      </c>
      <c r="J24" s="25">
        <f>INDEX('Omkostningsindeks og vægte'!J$20:J$445,MATCH($F24,'Omkostningsindeks og vægte'!$F$20:$F$445,0))</f>
        <v>2.86</v>
      </c>
      <c r="K24" s="25">
        <f>INDEX('Omkostningsindeks og vægte'!K$20:K$445,MATCH($F24,'Omkostningsindeks og vægte'!$F$20:$F$445,0))</f>
        <v>497.98242201286706</v>
      </c>
      <c r="L24" s="26">
        <f>INDEX('Omkostningsindeks og vægte'!L$20:L$445,MATCH($F24,'Omkostningsindeks og vægte'!$F$20:$F$445,0))</f>
        <v>167.54791150243406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44958</v>
      </c>
      <c r="G25" s="25">
        <f>INDEX('Omkostningsindeks og vægte'!G$20:G$445,MATCH($F25,'Omkostningsindeks og vægte'!$F$20:$F$445,0))</f>
        <v>149.69681999999997</v>
      </c>
      <c r="H25" s="25">
        <f>INDEX('Omkostningsindeks og vægte'!H$20:H$445,MATCH($F25,'Omkostningsindeks og vægte'!$F$20:$F$445,0))</f>
        <v>152.13326653306615</v>
      </c>
      <c r="I25" s="25">
        <f>INDEX('Omkostningsindeks og vægte'!I$20:I$445,MATCH($F25,'Omkostningsindeks og vægte'!$F$20:$F$445,0))</f>
        <v>122.37734865276008</v>
      </c>
      <c r="J25" s="25">
        <f>INDEX('Omkostningsindeks og vægte'!J$20:J$445,MATCH($F25,'Omkostningsindeks og vægte'!$F$20:$F$445,0))</f>
        <v>3.33</v>
      </c>
      <c r="K25" s="25">
        <f>INDEX('Omkostningsindeks og vægte'!K$20:K$445,MATCH($F25,'Omkostningsindeks og vægte'!$F$20:$F$445,0))</f>
        <v>457.74608399865093</v>
      </c>
      <c r="L25" s="26">
        <f>INDEX('Omkostningsindeks og vægte'!L$20:L$445,MATCH($F25,'Omkostningsindeks og vægte'!$F$20:$F$445,0))</f>
        <v>163.29482029489157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44986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152.78957915831666</v>
      </c>
      <c r="I26" s="25">
        <f>INDEX('Omkostningsindeks og vægte'!I$20:I$445,MATCH($F26,'Omkostningsindeks og vægte'!$F$20:$F$445,0))</f>
        <v>124.09669983217903</v>
      </c>
      <c r="J26" s="25">
        <f>INDEX('Omkostningsindeks og vægte'!J$20:J$445,MATCH($F26,'Omkostningsindeks og vægte'!$F$20:$F$445,0))</f>
        <v>3.26</v>
      </c>
      <c r="K26" s="25">
        <f>INDEX('Omkostningsindeks og vægte'!K$20:K$445,MATCH($F26,'Omkostningsindeks og vægte'!$F$20:$F$445,0))</f>
        <v>471.41518553582063</v>
      </c>
      <c r="L26" s="26">
        <f>INDEX('Omkostningsindeks og vægte'!L$20:L$445,MATCH($F26,'Omkostningsindeks og vægte'!$F$20:$F$445,0))</f>
        <v>165.03924335743383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45017</v>
      </c>
      <c r="G27" s="25">
        <f>INDEX('Omkostningsindeks og vægte'!G$20:G$445,MATCH($F27,'Omkostningsindeks og vægte'!$F$20:$F$445,0))</f>
        <v>150.90894</v>
      </c>
      <c r="H27" s="25">
        <f>INDEX('Omkostningsindeks og vægte'!H$20:H$445,MATCH($F27,'Omkostningsindeks og vægte'!$F$20:$F$445,0))</f>
        <v>154.23346693386776</v>
      </c>
      <c r="I27" s="25">
        <f>INDEX('Omkostningsindeks og vægte'!I$20:I$445,MATCH($F27,'Omkostningsindeks og vægte'!$F$20:$F$445,0))</f>
        <v>123.69214661349221</v>
      </c>
      <c r="J27" s="25">
        <f>INDEX('Omkostningsindeks og vægte'!J$20:J$445,MATCH($F27,'Omkostningsindeks og vægte'!$F$20:$F$445,0))</f>
        <v>3.58</v>
      </c>
      <c r="K27" s="25">
        <f>INDEX('Omkostningsindeks og vægte'!K$20:K$445,MATCH($F27,'Omkostningsindeks og vægte'!$F$20:$F$445,0))</f>
        <v>440.51021240017332</v>
      </c>
      <c r="L27" s="26">
        <f>INDEX('Omkostningsindeks og vægte'!L$20:L$445,MATCH($F27,'Omkostningsindeks og vægte'!$F$20:$F$445,0))</f>
        <v>162.49469871276281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45047</v>
      </c>
      <c r="G28" s="25">
        <f>INDEX('Omkostningsindeks og vægte'!G$20:G$445,MATCH($F28,'Omkostningsindeks og vægte'!$F$20:$F$445,0))</f>
        <v>150.90894</v>
      </c>
      <c r="H28" s="25">
        <f>INDEX('Omkostningsindeks og vægte'!H$20:H$445,MATCH($F28,'Omkostningsindeks og vægte'!$F$20:$F$445,0))</f>
        <v>153.97094188376755</v>
      </c>
      <c r="I28" s="25">
        <f>INDEX('Omkostningsindeks og vægte'!I$20:I$445,MATCH($F28,'Omkostningsindeks og vægte'!$F$20:$F$445,0))</f>
        <v>124.29897644152243</v>
      </c>
      <c r="J28" s="25">
        <f>INDEX('Omkostningsindeks og vægte'!J$20:J$445,MATCH($F28,'Omkostningsindeks og vægte'!$F$20:$F$445,0))</f>
        <v>3.32</v>
      </c>
      <c r="K28" s="25">
        <f>INDEX('Omkostningsindeks og vægte'!K$20:K$445,MATCH($F28,'Omkostningsindeks og vægte'!$F$20:$F$445,0))</f>
        <v>449.12168409072592</v>
      </c>
      <c r="L28" s="26">
        <f>INDEX('Omkostningsindeks og vægte'!L$20:L$445,MATCH($F28,'Omkostningsindeks og vægte'!$F$20:$F$445,0))</f>
        <v>163.23102533608576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45078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124.40011474619412</v>
      </c>
      <c r="J29" s="25">
        <f>INDEX('Omkostningsindeks og vægte'!J$20:J$445,MATCH($F29,'Omkostningsindeks og vægte'!$F$20:$F$445,0))</f>
        <v>3.35</v>
      </c>
      <c r="K29" s="25">
        <f>INDEX('Omkostningsindeks og vægte'!K$20:K$445,MATCH($F29,'Omkostningsindeks og vægte'!$F$20:$F$445,0))</f>
        <v>437.18048745998027</v>
      </c>
      <c r="L29" s="26">
        <f>INDEX('Omkostningsindeks og vægte'!L$20:L$445,MATCH($F29,'Omkostningsindeks og vægte'!$F$20:$F$445,0))</f>
        <v>161.8838619876328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45108</v>
      </c>
      <c r="G30" s="25">
        <f>INDEX('Omkostningsindeks og vægte'!G$20:G$445,MATCH($F30,'Omkostningsindeks og vægte'!$F$20:$F$445,0))</f>
        <v>152.32308</v>
      </c>
      <c r="H30" s="25">
        <f>INDEX('Omkostningsindeks og vægte'!H$20:H$445,MATCH($F30,'Omkostningsindeks og vægte'!$F$20:$F$445,0))</f>
        <v>152.26452905811624</v>
      </c>
      <c r="I30" s="25">
        <f>INDEX('Omkostningsindeks og vægte'!I$20:I$445,MATCH($F30,'Omkostningsindeks og vægte'!$F$20:$F$445,0))</f>
        <v>124.09669983217903</v>
      </c>
      <c r="J30" s="25">
        <f>INDEX('Omkostningsindeks og vægte'!J$20:J$445,MATCH($F30,'Omkostningsindeks og vægte'!$F$20:$F$445,0))</f>
        <v>3.45</v>
      </c>
      <c r="K30" s="25">
        <f>INDEX('Omkostningsindeks og vægte'!K$20:K$445,MATCH($F30,'Omkostningsindeks og vægte'!$F$20:$F$445,0))</f>
        <v>410.98711278725386</v>
      </c>
      <c r="L30" s="26">
        <f>INDEX('Omkostningsindeks og vægte'!L$20:L$445,MATCH($F30,'Omkostningsindeks og vægte'!$F$20:$F$445,0))</f>
        <v>159.49902415295571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45139</v>
      </c>
      <c r="G31" s="25">
        <f>INDEX('Omkostningsindeks og vægte'!G$20:G$445,MATCH($F31,'Omkostningsindeks og vægte'!$F$20:$F$445,0))</f>
        <v>152.32308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124.70352966020923</v>
      </c>
      <c r="J31" s="25">
        <f>INDEX('Omkostningsindeks og vægte'!J$20:J$445,MATCH($F31,'Omkostningsindeks og vægte'!$F$20:$F$445,0))</f>
        <v>3.69</v>
      </c>
      <c r="K31" s="25">
        <f>INDEX('Omkostningsindeks og vægte'!K$20:K$445,MATCH($F31,'Omkostningsindeks og vægte'!$F$20:$F$445,0))</f>
        <v>430.04033031427906</v>
      </c>
      <c r="L31" s="26">
        <f>INDEX('Omkostningsindeks og vægte'!L$20:L$445,MATCH($F31,'Omkostningsindeks og vægte'!$F$20:$F$445,0))</f>
        <v>162.16189723418225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45170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155.54609218436875</v>
      </c>
      <c r="I32" s="25">
        <f>INDEX('Omkostningsindeks og vægte'!I$20:I$445,MATCH($F32,'Omkostningsindeks og vægte'!$F$20:$F$445,0))</f>
        <v>126.01832762094135</v>
      </c>
      <c r="J32" s="25">
        <f>INDEX('Omkostningsindeks og vægte'!J$20:J$445,MATCH($F32,'Omkostningsindeks og vægte'!$F$20:$F$445,0))</f>
        <v>3.67</v>
      </c>
      <c r="K32" s="25">
        <f>INDEX('Omkostningsindeks og vægte'!K$20:K$445,MATCH($F32,'Omkostningsindeks og vægte'!$F$20:$F$445,0))</f>
        <v>424.7062868394512</v>
      </c>
      <c r="L32" s="26">
        <f>INDEX('Omkostningsindeks og vægte'!L$20:L$445,MATCH($F32,'Omkostningsindeks og vægte'!$F$20:$F$445,0))</f>
        <v>161.81481663610168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45200</v>
      </c>
      <c r="G33" s="25">
        <f>INDEX('Omkostningsindeks og vægte'!G$20:G$445,MATCH($F33,'Omkostningsindeks og vægte'!$F$20:$F$445,0))</f>
        <v>153.13115999999999</v>
      </c>
      <c r="H33" s="25">
        <f>INDEX('Omkostningsindeks og vægte'!H$20:H$445,MATCH($F33,'Omkostningsindeks og vægte'!$F$20:$F$445,0))</f>
        <v>154.49599198396794</v>
      </c>
      <c r="I33" s="25">
        <f>INDEX('Omkostningsindeks og vægte'!I$20:I$445,MATCH($F33,'Omkostningsindeks og vægte'!$F$20:$F$445,0))</f>
        <v>125.71491270692627</v>
      </c>
      <c r="J33" s="25">
        <f>INDEX('Omkostningsindeks og vægte'!J$20:J$445,MATCH($F33,'Omkostningsindeks og vægte'!$F$20:$F$445,0))</f>
        <v>3.67</v>
      </c>
      <c r="K33" s="25">
        <f>INDEX('Omkostningsindeks og vægte'!K$20:K$445,MATCH($F33,'Omkostningsindeks og vægte'!$F$20:$F$445,0))</f>
        <v>452.81437220898084</v>
      </c>
      <c r="L33" s="26">
        <f>INDEX('Omkostningsindeks og vægte'!L$20:L$445,MATCH($F33,'Omkostningsindeks og vægte'!$F$20:$F$445,0))</f>
        <v>165.50654660075188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45231</v>
      </c>
      <c r="G34" s="25">
        <f>INDEX('Omkostningsindeks og vægte'!G$20:G$445,MATCH($F34,'Omkostningsindeks og vægte'!$F$20:$F$445,0))</f>
        <v>153.13115999999999</v>
      </c>
      <c r="H34" s="25">
        <f>INDEX('Omkostningsindeks og vægte'!H$20:H$445,MATCH($F34,'Omkostningsindeks og vægte'!$F$20:$F$445,0))</f>
        <v>154.10220440881764</v>
      </c>
      <c r="I34" s="25">
        <f>INDEX('Omkostningsindeks og vægte'!I$20:I$445,MATCH($F34,'Omkostningsindeks og vægte'!$F$20:$F$445,0))</f>
        <v>125.41149779291115</v>
      </c>
      <c r="J34" s="25">
        <f>INDEX('Omkostningsindeks og vægte'!J$20:J$445,MATCH($F34,'Omkostningsindeks og vægte'!$F$20:$F$445,0))</f>
        <v>3.81</v>
      </c>
      <c r="K34" s="25">
        <f>INDEX('Omkostningsindeks og vægte'!K$20:K$445,MATCH($F34,'Omkostningsindeks og vægte'!$F$20:$F$445,0))</f>
        <v>463.72264597558586</v>
      </c>
      <c r="L34" s="26">
        <f>INDEX('Omkostningsindeks og vægte'!L$20:L$445,MATCH($F34,'Omkostningsindeks og vægte'!$F$20:$F$445,0))</f>
        <v>166.92578641939727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45261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125.31035948823946</v>
      </c>
      <c r="J35" s="25">
        <f>INDEX('Omkostningsindeks og vægte'!J$20:J$445,MATCH($F35,'Omkostningsindeks og vægte'!$F$20:$F$445,0))</f>
        <v>3.78</v>
      </c>
      <c r="K35" s="25">
        <f>INDEX('Omkostningsindeks og vægte'!K$20:K$445,MATCH($F35,'Omkostningsindeks og vægte'!$F$20:$F$445,0))</f>
        <v>461.36781983575446</v>
      </c>
      <c r="L35" s="26">
        <f>INDEX('Omkostningsindeks og vægte'!L$20:L$445,MATCH($F35,'Omkostningsindeks og vægte'!$F$20:$F$445,0))</f>
        <v>166.6255929549236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45292</v>
      </c>
      <c r="G36" s="25">
        <f>INDEX('Omkostningsindeks og vægte'!G$20:G$445,MATCH($F36,'Omkostningsindeks og vægte'!$F$20:$F$445,0))</f>
        <v>155.05035000000001</v>
      </c>
      <c r="H36" s="25">
        <f>INDEX('Omkostningsindeks og vægte'!H$20:H$445,MATCH($F36,'Omkostningsindeks og vægte'!$F$20:$F$445,0))</f>
        <v>153.97094188376755</v>
      </c>
      <c r="I36" s="25">
        <f>INDEX('Omkostningsindeks og vægte'!I$20:I$445,MATCH($F36,'Omkostningsindeks og vægte'!$F$20:$F$445,0))</f>
        <v>125.2015771995201</v>
      </c>
      <c r="J36" s="25">
        <f>INDEX('Omkostningsindeks og vægte'!J$20:J$445,MATCH($F36,'Omkostningsindeks og vægte'!$F$20:$F$445,0))</f>
        <v>3.51</v>
      </c>
      <c r="K36" s="25">
        <f>INDEX('Omkostningsindeks og vægte'!K$20:K$445,MATCH($F36,'Omkostningsindeks og vægte'!$F$20:$F$445,0))</f>
        <v>456.72931445557043</v>
      </c>
      <c r="L36" s="26">
        <f>INDEX('Omkostningsindeks og vægte'!L$20:L$445,MATCH($F36,'Omkostningsindeks og vægte'!$F$20:$F$445,0))</f>
        <v>166.72014015198874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45323</v>
      </c>
      <c r="G37" s="25">
        <f>INDEX('Omkostningsindeks og vægte'!G$20:G$445,MATCH($F37,'Omkostningsindeks og vægte'!$F$20:$F$445,0))</f>
        <v>155.05035000000001</v>
      </c>
      <c r="H37" s="25">
        <f>INDEX('Omkostningsindeks og vægte'!H$20:H$445,MATCH($F37,'Omkostningsindeks og vægte'!$F$20:$F$445,0))</f>
        <v>153.18336673346695</v>
      </c>
      <c r="I37" s="25">
        <f>INDEX('Omkostningsindeks og vægte'!I$20:I$445,MATCH($F37,'Omkostningsindeks og vægte'!$F$20:$F$445,0))</f>
        <v>124.99882160891359</v>
      </c>
      <c r="J37" s="25">
        <f>INDEX('Omkostningsindeks og vægte'!J$20:J$445,MATCH($F37,'Omkostningsindeks og vægte'!$F$20:$F$445,0))</f>
        <v>3.18</v>
      </c>
      <c r="K37" s="25">
        <f>INDEX('Omkostningsindeks og vægte'!K$20:K$445,MATCH($F37,'Omkostningsindeks og vægte'!$F$20:$F$445,0))</f>
        <v>433.02505256764056</v>
      </c>
      <c r="L37" s="26">
        <f>INDEX('Omkostningsindeks og vægte'!L$20:L$445,MATCH($F37,'Omkostningsindeks og vægte'!$F$20:$F$445,0))</f>
        <v>163.4097662134065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45352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154.62725450901803</v>
      </c>
      <c r="I38" s="25">
        <f>INDEX('Omkostningsindeks og vægte'!I$20:I$445,MATCH($F38,'Omkostningsindeks og vægte'!$F$20:$F$445,0))</f>
        <v>123.98504365588104</v>
      </c>
      <c r="J38" s="25">
        <f>INDEX('Omkostningsindeks og vægte'!J$20:J$445,MATCH($F38,'Omkostningsindeks og vægte'!$F$20:$F$445,0))</f>
        <v>3.23</v>
      </c>
      <c r="K38" s="25">
        <f>INDEX('Omkostningsindeks og vægte'!K$20:K$445,MATCH($F38,'Omkostningsindeks og vægte'!$F$20:$F$445,0))</f>
        <v>346.98148256159197</v>
      </c>
      <c r="L38" s="26">
        <f>INDEX('Omkostningsindeks og vægte'!L$20:L$445,MATCH($F38,'Omkostningsindeks og vægte'!$F$20:$F$445,0))</f>
        <v>153.23542169368963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45383</v>
      </c>
      <c r="G39" s="25">
        <f>INDEX('Omkostningsindeks og vægte'!G$20:G$445,MATCH($F39,'Omkostningsindeks og vægte'!$F$20:$F$445,0))</f>
        <v>156.36348000000001</v>
      </c>
      <c r="H39" s="25">
        <f>INDEX('Omkostningsindeks og vægte'!H$20:H$445,MATCH($F39,'Omkostningsindeks og vægte'!$F$20:$F$445,0))</f>
        <v>155.41482965931866</v>
      </c>
      <c r="I39" s="25">
        <f>INDEX('Omkostningsindeks og vægte'!I$20:I$445,MATCH($F39,'Omkostningsindeks og vægte'!$F$20:$F$445,0))</f>
        <v>124.28917704179081</v>
      </c>
      <c r="J39" s="25">
        <f>INDEX('Omkostningsindeks og vægte'!J$20:J$445,MATCH($F39,'Omkostningsindeks og vægte'!$F$20:$F$445,0))</f>
        <v>3.38</v>
      </c>
      <c r="K39" s="25">
        <f>INDEX('Omkostningsindeks og vægte'!K$20:K$445,MATCH($F39,'Omkostningsindeks og vægte'!$F$20:$F$445,0))</f>
        <v>356.00429398553581</v>
      </c>
      <c r="L39" s="26">
        <f>INDEX('Omkostningsindeks og vægte'!L$20:L$445,MATCH($F39,'Omkostningsindeks og vægte'!$F$20:$F$445,0))</f>
        <v>155.30647150395401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45413</v>
      </c>
      <c r="G40" s="25">
        <f>INDEX('Omkostningsindeks og vægte'!G$20:G$445,MATCH($F40,'Omkostningsindeks og vægte'!$F$20:$F$445,0))</f>
        <v>156.36348000000001</v>
      </c>
      <c r="H40" s="25">
        <f>INDEX('Omkostningsindeks og vægte'!H$20:H$445,MATCH($F40,'Omkostningsindeks og vægte'!$F$20:$F$445,0))</f>
        <v>155.41482965931866</v>
      </c>
      <c r="I40" s="25">
        <f>INDEX('Omkostningsindeks og vægte'!I$20:I$445,MATCH($F40,'Omkostningsindeks og vægte'!$F$20:$F$445,0))</f>
        <v>123.88366586057779</v>
      </c>
      <c r="J40" s="25">
        <f>INDEX('Omkostningsindeks og vægte'!J$20:J$445,MATCH($F40,'Omkostningsindeks og vægte'!$F$20:$F$445,0))</f>
        <v>3.39</v>
      </c>
      <c r="K40" s="25">
        <f>INDEX('Omkostningsindeks og vægte'!K$20:K$445,MATCH($F40,'Omkostningsindeks og vægte'!$F$20:$F$445,0))</f>
        <v>347.22945411158304</v>
      </c>
      <c r="L40" s="26">
        <f>INDEX('Omkostningsindeks og vægte'!L$20:L$445,MATCH($F40,'Omkostningsindeks og vægte'!$F$20:$F$445,0))</f>
        <v>154.23684032546961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45444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155.54609218436875</v>
      </c>
      <c r="I41" s="25">
        <f>INDEX('Omkostningsindeks og vægte'!I$20:I$445,MATCH($F41,'Omkostningsindeks og vægte'!$F$20:$F$445,0))</f>
        <v>124.39055483709407</v>
      </c>
      <c r="J41" s="25">
        <f>INDEX('Omkostningsindeks og vægte'!J$20:J$445,MATCH($F41,'Omkostningsindeks og vægte'!$F$20:$F$445,0))</f>
        <v>3.43</v>
      </c>
      <c r="K41" s="25">
        <f>INDEX('Omkostningsindeks og vægte'!K$20:K$445,MATCH($F41,'Omkostningsindeks og vægte'!$F$20:$F$445,0))</f>
        <v>344.995736175785</v>
      </c>
      <c r="L41" s="26">
        <f>INDEX('Omkostningsindeks og vægte'!L$20:L$445,MATCH($F41,'Omkostningsindeks og vægte'!$F$20:$F$445,0))</f>
        <v>154.07731026602255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45474</v>
      </c>
      <c r="G42" s="25">
        <f>INDEX('Omkostningsindeks og vægte'!G$20:G$445,MATCH($F42,'Omkostningsindeks og vægte'!$F$20:$F$445,0))</f>
        <v>157.67660999999998</v>
      </c>
      <c r="H42" s="25">
        <f>INDEX('Omkostningsindeks og vægte'!H$20:H$445,MATCH($F42,'Omkostningsindeks og vægte'!$F$20:$F$445,0))</f>
        <v>155.54609218436875</v>
      </c>
      <c r="I42" s="25">
        <f>INDEX('Omkostningsindeks og vægte'!I$20:I$445,MATCH($F42,'Omkostningsindeks og vægte'!$F$20:$F$445,0))</f>
        <v>124.89744381361034</v>
      </c>
      <c r="J42" s="25">
        <f>INDEX('Omkostningsindeks og vægte'!J$20:J$445,MATCH($F42,'Omkostningsindeks og vægte'!$F$20:$F$445,0))</f>
        <v>3.49</v>
      </c>
      <c r="K42" s="25">
        <f>INDEX('Omkostningsindeks og vægte'!K$20:K$445,MATCH($F42,'Omkostningsindeks og vægte'!$F$20:$F$445,0))</f>
        <v>326.26900479199838</v>
      </c>
      <c r="L42" s="26">
        <f>INDEX('Omkostningsindeks og vægte'!L$20:L$445,MATCH($F42,'Omkostningsindeks og vægte'!$F$20:$F$445,0))</f>
        <v>152.69587786859492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45505</v>
      </c>
      <c r="G43" s="25">
        <f>INDEX('Omkostningsindeks og vægte'!G$20:G$445,MATCH($F43,'Omkostningsindeks og vægte'!$F$20:$F$445,0))</f>
        <v>157.67660999999998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124.89744381361034</v>
      </c>
      <c r="J43" s="25">
        <f>INDEX('Omkostningsindeks og vægte'!J$20:J$445,MATCH($F43,'Omkostningsindeks og vægte'!$F$20:$F$445,0))</f>
        <v>3.4</v>
      </c>
      <c r="K43" s="25">
        <f>INDEX('Omkostningsindeks og vægte'!K$20:K$445,MATCH($F43,'Omkostningsindeks og vægte'!$F$20:$F$445,0))</f>
        <v>314.50516106150991</v>
      </c>
      <c r="L43" s="26">
        <f>INDEX('Omkostningsindeks og vægte'!L$20:L$445,MATCH($F43,'Omkostningsindeks og vægte'!$F$20:$F$445,0))</f>
        <v>151.18221273446221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45536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157.25250501002006</v>
      </c>
      <c r="I44" s="25">
        <f>INDEX('Omkostningsindeks og vægte'!I$20:I$445,MATCH($F44,'Omkostningsindeks og vægte'!$F$20:$F$445,0))</f>
        <v>125.10019940421685</v>
      </c>
      <c r="J44" s="25">
        <f>INDEX('Omkostningsindeks og vægte'!J$20:J$445,MATCH($F44,'Omkostningsindeks og vægte'!$F$20:$F$445,0))</f>
        <v>3.12</v>
      </c>
      <c r="K44" s="25">
        <f>INDEX('Omkostningsindeks og vægte'!K$20:K$445,MATCH($F44,'Omkostningsindeks og vægte'!$F$20:$F$445,0))</f>
        <v>329.35592946914937</v>
      </c>
      <c r="L44" s="26">
        <f>INDEX('Omkostningsindeks og vægte'!L$20:L$445,MATCH($F44,'Omkostningsindeks og vægte'!$F$20:$F$445,0))</f>
        <v>152.73494619286586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45566</v>
      </c>
      <c r="G45" s="25">
        <f>INDEX('Omkostningsindeks og vægte'!G$20:G$445,MATCH($F45,'Omkostningsindeks og vægte'!$F$20:$F$445,0))</f>
        <v>160.50489000000002</v>
      </c>
      <c r="H45" s="25">
        <f>INDEX('Omkostningsindeks og vægte'!H$20:H$445,MATCH($F45,'Omkostningsindeks og vægte'!$F$20:$F$445,0))</f>
        <v>156.59619238476955</v>
      </c>
      <c r="I45" s="25">
        <f>INDEX('Omkostningsindeks og vægte'!I$20:I$445,MATCH($F45,'Omkostningsindeks og vægte'!$F$20:$F$445,0))</f>
        <v>125.30295499482335</v>
      </c>
      <c r="J45" s="25">
        <f>INDEX('Omkostningsindeks og vægte'!J$20:J$445,MATCH($F45,'Omkostningsindeks og vægte'!$F$20:$F$445,0))</f>
        <v>3.05</v>
      </c>
      <c r="K45" s="25">
        <f>INDEX('Omkostningsindeks og vægte'!K$20:K$445,MATCH($F45,'Omkostningsindeks og vægte'!$F$20:$F$445,0))</f>
        <v>310.87338847930516</v>
      </c>
      <c r="L45" s="26">
        <f>INDEX('Omkostningsindeks og vægte'!L$20:L$445,MATCH($F45,'Omkostningsindeks og vægte'!$F$20:$F$445,0))</f>
        <v>151.98251313199358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45597</v>
      </c>
      <c r="G46" s="25">
        <f>INDEX('Omkostningsindeks og vægte'!G$20:G$445,MATCH($F46,'Omkostningsindeks og vægte'!$F$20:$F$445,0))</f>
        <v>160.50489000000002</v>
      </c>
      <c r="H46" s="25">
        <f>INDEX('Omkostningsindeks og vægte'!H$20:H$445,MATCH($F46,'Omkostningsindeks og vægte'!$F$20:$F$445,0))</f>
        <v>156.07114228456916</v>
      </c>
      <c r="I46" s="25">
        <f>INDEX('Omkostningsindeks og vægte'!I$20:I$445,MATCH($F46,'Omkostningsindeks og vægte'!$F$20:$F$445,0))</f>
        <v>125.2015771995201</v>
      </c>
      <c r="J46" s="25">
        <f>INDEX('Omkostningsindeks og vægte'!J$20:J$445,MATCH($F46,'Omkostningsindeks og vægte'!$F$20:$F$445,0))</f>
        <v>2.82</v>
      </c>
      <c r="K46" s="25">
        <f>INDEX('Omkostningsindeks og vægte'!K$20:K$445,MATCH($F46,'Omkostningsindeks og vægte'!$F$20:$F$445,0))</f>
        <v>297.13127726725315</v>
      </c>
      <c r="L46" s="26">
        <f>INDEX('Omkostningsindeks og vægte'!L$20:L$445,MATCH($F46,'Omkostningsindeks og vægte'!$F$20:$F$445,0))</f>
        <v>150.01147572882357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45627</v>
      </c>
      <c r="G47" s="25">
        <f>INDEX('Omkostningsindeks og vægte'!G$20:G$445,MATCH($F47,'Omkostningsindeks og vægte'!$F$20:$F$445,0))</f>
        <v>160.50489000000002</v>
      </c>
      <c r="H47" s="25">
        <f>INDEX('Omkostningsindeks og vægte'!H$20:H$445,MATCH($F47,'Omkostningsindeks og vægte'!$F$20:$F$445,0))</f>
        <v>156.98997995991985</v>
      </c>
      <c r="I47" s="25">
        <f>INDEX('Omkostningsindeks og vægte'!I$20:I$445,MATCH($F47,'Omkostningsindeks og vægte'!$F$20:$F$445,0))</f>
        <v>124.59331042770059</v>
      </c>
      <c r="J47" s="25">
        <f>INDEX('Omkostningsindeks og vægte'!J$20:J$445,MATCH($F47,'Omkostningsindeks og vægte'!$F$20:$F$445,0))</f>
        <v>2.9</v>
      </c>
      <c r="K47" s="25">
        <f>INDEX('Omkostningsindeks og vægte'!K$20:K$445,MATCH($F47,'Omkostningsindeks og vægte'!$F$20:$F$445,0))</f>
        <v>304.41953895906971</v>
      </c>
      <c r="L47" s="26">
        <f>INDEX('Omkostningsindeks og vægte'!L$20:L$445,MATCH($F47,'Omkostningsindeks og vægte'!$F$20:$F$445,0))</f>
        <v>150.98701829695824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45658</v>
      </c>
      <c r="G48" s="25">
        <f>INDEX('Omkostningsindeks og vægte'!G$20:G$445,MATCH($F48,'Omkostningsindeks og vægte'!$F$20:$F$445,0))</f>
        <v>161.11095</v>
      </c>
      <c r="H48" s="25">
        <f>INDEX('Omkostningsindeks og vægte'!H$20:H$445,MATCH($F48,'Omkostningsindeks og vægte'!$F$20:$F$445,0))</f>
        <v>156.46492985971946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2.67</v>
      </c>
      <c r="K48" s="25">
        <f>INDEX('Omkostningsindeks og vægte'!K$20:K$445,MATCH($F48,'Omkostningsindeks og vægte'!$F$20:$F$445,0))</f>
        <v>314.9767490681192</v>
      </c>
      <c r="L48" s="26">
        <f>INDEX('Omkostningsindeks og vægte'!L$20:L$445,MATCH($F48,'Omkostningsindeks og vægte'!$F$20:$F$445,0))</f>
        <v>152.28118302086236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45689</v>
      </c>
      <c r="G49" s="25">
        <f>INDEX('Omkostningsindeks og vægte'!G$20:G$445,MATCH($F49,'Omkostningsindeks og vægte'!$F$20:$F$445,0))</f>
        <v>161.11095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125.20157719952012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310.76640400521984</v>
      </c>
      <c r="L49" s="26">
        <f>INDEX('Omkostningsindeks og vægte'!L$20:L$445,MATCH($F49,'Omkostningsindeks og vægte'!$F$20:$F$445,0))</f>
        <v>151.96954488139656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45717</v>
      </c>
      <c r="G50" s="25">
        <f>INDEX('Omkostningsindeks og vægte'!G$20:G$445,MATCH($F50,'Omkostningsindeks og vægte'!$F$20:$F$445,0))</f>
        <v>161.11095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124.43144447509424</v>
      </c>
      <c r="J50" s="25">
        <f>INDEX('Omkostningsindeks og vægte'!J$20:J$445,MATCH($F50,'Omkostningsindeks og vægte'!$F$20:$F$445,0))</f>
        <v>2.73</v>
      </c>
      <c r="K50" s="25">
        <f>INDEX('Omkostningsindeks og vægte'!K$20:K$445,MATCH($F50,'Omkostningsindeks og vægte'!$F$20:$F$445,0))</f>
        <v>326.79642045556278</v>
      </c>
      <c r="L50" s="26">
        <f>INDEX('Omkostningsindeks og vægte'!L$20:L$445,MATCH($F50,'Omkostningsindeks og vægte'!$F$20:$F$445,0))</f>
        <v>153.75693303843101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45748</v>
      </c>
      <c r="G51" s="25">
        <f>INDEX('Omkostningsindeks og vægte'!G$20:G$445,MATCH($F51,'Omkostningsindeks og vægte'!$F$20:$F$445,0))</f>
        <v>162.53213720930231</v>
      </c>
      <c r="H51" s="25">
        <f>INDEX('Omkostningsindeks og vægte'!H$20:H$445,MATCH($F51,'Omkostningsindeks og vægte'!$F$20:$F$445,0))</f>
        <v>158.56513026052104</v>
      </c>
      <c r="I51" s="25">
        <f>INDEX('Omkostningsindeks og vægte'!I$20:I$445,MATCH($F51,'Omkostningsindeks og vægte'!$F$20:$F$445,0))</f>
        <v>124.21140655382972</v>
      </c>
      <c r="J51" s="25">
        <f>INDEX('Omkostningsindeks og vægte'!J$20:J$445,MATCH($F51,'Omkostningsindeks og vægte'!$F$20:$F$445,0))</f>
        <v>2.69</v>
      </c>
      <c r="K51" s="25">
        <f>INDEX('Omkostningsindeks og vægte'!K$20:K$445,MATCH($F51,'Omkostningsindeks og vægte'!$F$20:$F$445,0))</f>
        <v>322.65613799003734</v>
      </c>
      <c r="L51" s="26">
        <f>INDEX('Omkostningsindeks og vægte'!L$20:L$445,MATCH($F51,'Omkostningsindeks og vægte'!$F$20:$F$445,0))</f>
        <v>154.08762056235199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45778</v>
      </c>
      <c r="G52" s="25">
        <f>INDEX('Omkostningsindeks og vægte'!G$20:G$445,MATCH($F52,'Omkostningsindeks og vægte'!$F$20:$F$445,0))</f>
        <v>162.53213720930231</v>
      </c>
      <c r="H52" s="25">
        <f>INDEX('Omkostningsindeks og vægte'!H$20:H$445,MATCH($F52,'Omkostningsindeks og vægte'!$F$20:$F$445,0))</f>
        <v>157.77755511022045</v>
      </c>
      <c r="I52" s="25">
        <f>INDEX('Omkostningsindeks og vægte'!I$20:I$445,MATCH($F52,'Omkostningsindeks og vægte'!$F$20:$F$445,0))</f>
        <v>124.10138759319744</v>
      </c>
      <c r="J52" s="25">
        <f>INDEX('Omkostningsindeks og vægte'!J$20:J$445,MATCH($F52,'Omkostningsindeks og vægte'!$F$20:$F$445,0))</f>
        <v>2.75</v>
      </c>
      <c r="K52" s="25">
        <f>INDEX('Omkostningsindeks og vægte'!K$20:K$445,MATCH($F52,'Omkostningsindeks og vægte'!$F$20:$F$445,0))</f>
        <v>312.9518565961605</v>
      </c>
      <c r="L52" s="26">
        <f>INDEX('Omkostningsindeks og vægte'!L$20:L$445,MATCH($F52,'Omkostningsindeks og vægte'!$F$20:$F$445,0))</f>
        <v>152.9430725742105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45809</v>
      </c>
      <c r="G53" s="25">
        <f>INDEX('Omkostningsindeks og vægte'!G$20:G$445,MATCH($F53,'Omkostningsindeks og vægte'!$F$20:$F$445,0))</f>
        <v>162.53213720930231</v>
      </c>
      <c r="H53" s="25">
        <f>INDEX('Omkostningsindeks og vægte'!H$20:H$445,MATCH($F53,'Omkostningsindeks og vægte'!$F$20:$F$445,0))</f>
        <v>157.90881763527054</v>
      </c>
      <c r="I53" s="25">
        <f>INDEX('Omkostningsindeks og vægte'!I$20:I$445,MATCH($F53,'Omkostningsindeks og vægte'!$F$20:$F$445,0))</f>
        <v>126.08172888457825</v>
      </c>
      <c r="J53" s="25">
        <f>INDEX('Omkostningsindeks og vægte'!J$20:J$445,MATCH($F53,'Omkostningsindeks og vægte'!$F$20:$F$445,0))</f>
        <v>2.61</v>
      </c>
      <c r="K53" s="25">
        <f>INDEX('Omkostningsindeks og vægte'!K$20:K$445,MATCH($F53,'Omkostningsindeks og vægte'!$F$20:$F$445,0))</f>
        <v>294.59459420304904</v>
      </c>
      <c r="L53" s="26">
        <f>INDEX('Omkostningsindeks og vægte'!L$20:L$445,MATCH($F53,'Omkostningsindeks og vægte'!$F$20:$F$445,0))</f>
        <v>150.77422911749437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45839</v>
      </c>
      <c r="G54" s="25">
        <f>INDEX('Omkostningsindeks og vægte'!G$20:G$445,MATCH($F54,'Omkostningsindeks og vægte'!$F$20:$F$445,0))</f>
        <v>163.17813139534883</v>
      </c>
      <c r="H54" s="25">
        <f>INDEX('Omkostningsindeks og vægte'!H$20:H$445,MATCH($F54,'Omkostningsindeks og vægte'!$F$20:$F$445,0))</f>
        <v>158.04008016032066</v>
      </c>
      <c r="I54" s="25">
        <f>INDEX('Omkostningsindeks og vægte'!I$20:I$445,MATCH($F54,'Omkostningsindeks og vægte'!$F$20:$F$445,0))</f>
        <v>126.41178576647506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275.60212539636592</v>
      </c>
      <c r="L54" s="26">
        <f>INDEX('Omkostningsindeks og vægte'!L$20:L$445,MATCH($F54,'Omkostningsindeks og vægte'!$F$20:$F$445,0))</f>
        <v>148.98527956213505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45870</v>
      </c>
      <c r="G55" s="25">
        <f>INDEX('Omkostningsindeks og vægte'!G$20:G$445,MATCH($F55,'Omkostningsindeks og vægte'!$F$20:$F$445,0))</f>
        <v>163.17813139534883</v>
      </c>
      <c r="H55" s="25">
        <f>INDEX('Omkostningsindeks og vægte'!H$20:H$445,MATCH($F55,'Omkostningsindeks og vægte'!$F$20:$F$445,0))</f>
        <v>158.43386773547095</v>
      </c>
      <c r="I55" s="25">
        <f>INDEX('Omkostningsindeks og vægte'!I$20:I$445,MATCH($F55,'Omkostningsindeks og vægte'!$F$20:$F$445,0))</f>
        <v>125.86169096331372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289.37487509345993</v>
      </c>
      <c r="L55" s="26">
        <f>INDEX('Omkostningsindeks og vægte'!L$20:L$445,MATCH($F55,'Omkostningsindeks og vægte'!$F$20:$F$445,0))</f>
        <v>150.7018097220888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45901</v>
      </c>
      <c r="G56" s="25">
        <f>INDEX('Omkostningsindeks og vægte'!G$20:G$445,MATCH($F56,'Omkostningsindeks og vægte'!$F$20:$F$445,0))</f>
        <v>163.17813139534883</v>
      </c>
      <c r="H56" s="25">
        <f>INDEX('Omkostningsindeks og vægte'!H$20:H$445,MATCH($F56,'Omkostningsindeks og vægte'!$F$20:$F$445,0))</f>
        <v>160.79659318637275</v>
      </c>
      <c r="I56" s="25">
        <f>INDEX('Omkostningsindeks og vægte'!I$20:I$445,MATCH($F56,'Omkostningsindeks og vægte'!$F$20:$F$445,0))</f>
        <v>126.30176680584279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309.48050511984741</v>
      </c>
      <c r="L56" s="26">
        <f>INDEX('Omkostningsindeks og vægte'!L$20:L$445,MATCH($F56,'Omkostningsindeks og vægte'!$F$20:$F$445,0))</f>
        <v>153.2243071152904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45931</v>
      </c>
      <c r="G57" s="25">
        <f>INDEX('Omkostningsindeks og vægte'!G$20:G$445,MATCH($F57,'Omkostningsindeks og vægte'!$F$20:$F$445,0))</f>
        <v>166.7956988372093</v>
      </c>
      <c r="H57" s="25">
        <f>INDEX('Omkostningsindeks og vægte'!H$20:H$445,MATCH($F57,'Omkostningsindeks og vægte'!$F$20:$F$445,0))</f>
        <v>159.74649298597197</v>
      </c>
      <c r="I57" s="25">
        <f>INDEX('Omkostningsindeks og vægte'!I$20:I$445,MATCH($F57,'Omkostningsindeks og vægte'!$F$20:$F$445,0))</f>
        <v>124.65148239635877</v>
      </c>
      <c r="J57" s="25">
        <f>INDEX('Omkostningsindeks og vægte'!J$20:J$445,MATCH($F57,'Omkostningsindeks og vægte'!$F$20:$F$445,0))</f>
        <v>2.73</v>
      </c>
      <c r="K57" s="25">
        <f>INDEX('Omkostningsindeks og vægte'!K$20:K$445,MATCH($F57,'Omkostningsindeks og vægte'!$F$20:$F$445,0))</f>
        <v>311.74349921240537</v>
      </c>
      <c r="L57" s="26">
        <f>INDEX('Omkostningsindeks og vægte'!L$20:L$445,MATCH($F57,'Omkostningsindeks og vægte'!$F$20:$F$445,0))</f>
        <v>155.31698599178227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45962</v>
      </c>
      <c r="G58" s="27">
        <f>INDEX('Omkostningsindeks og vægte'!G$20:G$445,MATCH($F58,'Omkostningsindeks og vægte'!$F$20:$F$445,0))</f>
        <v>166.7956988372093</v>
      </c>
      <c r="H58" s="25">
        <f>INDEX('Omkostningsindeks og vægte'!H$20:H$445,MATCH($F58,'Omkostningsindeks og vægte'!$F$20:$F$445,0))</f>
        <v>159.61523046092185</v>
      </c>
      <c r="I58" s="25">
        <f>INDEX('Omkostningsindeks og vægte'!I$20:I$445,MATCH($F58,'Omkostningsindeks og vægte'!$F$20:$F$445,0))</f>
        <v>124.65148239635877</v>
      </c>
      <c r="J58" s="25">
        <f>INDEX('Omkostningsindeks og vægte'!J$20:J$445,MATCH($F58,'Omkostningsindeks og vægte'!$F$20:$F$445,0))</f>
        <v>2.76</v>
      </c>
      <c r="K58" s="25">
        <f>INDEX('Omkostningsindeks og vægte'!K$20:K$445,MATCH($F58,'Omkostningsindeks og vægte'!$F$20:$F$445,0))</f>
        <v>336.37620172601083</v>
      </c>
      <c r="L58" s="26">
        <f>INDEX('Omkostningsindeks og vægte'!L$20:L$445,MATCH($F58,'Omkostningsindeks og vægte'!$F$20:$F$445,0))</f>
        <v>158.27809464916504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45992</v>
      </c>
      <c r="G59" s="25">
        <f>INDEX('Omkostningsindeks og vægte'!G$20:G$445,MATCH($F59,'Omkostningsindeks og vægte'!$F$20:$F$445,0))</f>
        <v>166.7956988372093</v>
      </c>
      <c r="H59" s="25">
        <f>INDEX('Omkostningsindeks og vægte'!H$20:H$445,MATCH($F59,'Omkostningsindeks og vægte'!$F$20:$F$445,0))</f>
        <v>160.27154308617236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2.68</v>
      </c>
      <c r="K59" s="25">
        <f>INDEX('Omkostningsindeks og vægte'!K$20:K$445,MATCH($F59,'Omkostningsindeks og vægte'!$F$20:$F$445,0))</f>
        <v>355.2893218609064</v>
      </c>
      <c r="L59" s="26">
        <f>INDEX('Omkostningsindeks og vægte'!L$20:L$445,MATCH($F59,'Omkostningsindeks og vægte'!$F$20:$F$445,0))</f>
        <v>160.62744800206937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46023</v>
      </c>
      <c r="G60" s="25">
        <f>INDEX('Omkostningsindeks og vægte'!G$20:G$445,MATCH($F60,'Omkostningsindeks og vægte'!$F$20:$F$445,0))</f>
        <v>166.27890348837207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125.42161512078465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383.67635089688497</v>
      </c>
      <c r="L60" s="26">
        <f>INDEX('Omkostningsindeks og vægte'!L$20:L$445,MATCH($F60,'Omkostningsindeks og vægte'!$F$20:$F$445,0))</f>
        <v>163.61596598243216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46054</v>
      </c>
      <c r="G61" s="25">
        <f>INDEX('Omkostningsindeks og vægte'!G$20:G$445,MATCH($F61,'Omkostningsindeks og vægte'!$F$20:$F$445,0))</f>
        <v>166.27890348837207</v>
      </c>
      <c r="H61" s="25">
        <f>INDEX('Omkostningsindeks og vægte'!H$20:H$445,MATCH($F61,'Omkostningsindeks og vægte'!$F$20:$F$445,0))</f>
        <v>159.09018036072146</v>
      </c>
      <c r="I61" s="25">
        <f>INDEX('Omkostningsindeks og vægte'!I$20:I$445,MATCH($F61,'Omkostningsindeks og vægte'!$F$20:$F$445,0))</f>
        <v>124.32142551446198</v>
      </c>
      <c r="J61" s="25">
        <f>INDEX('Omkostningsindeks og vægte'!J$20:J$445,MATCH($F61,'Omkostningsindeks og vægte'!$F$20:$F$445,0))</f>
        <v>2.79</v>
      </c>
      <c r="K61" s="25">
        <f>INDEX('Omkostningsindeks og vægte'!K$20:K$445,MATCH($F61,'Omkostningsindeks og vægte'!$F$20:$F$445,0))</f>
        <v>396.58493962113192</v>
      </c>
      <c r="L61" s="26">
        <f>INDEX('Omkostningsindeks og vægte'!L$20:L$445,MATCH($F61,'Omkostningsindeks og vægte'!$F$20:$F$445,0))</f>
        <v>165.13105569586196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46082</v>
      </c>
      <c r="G62" s="25">
        <f>INDEX('Omkostningsindeks og vægte'!G$20:G$445,MATCH($F62,'Omkostningsindeks og vægte'!$F$20:$F$445,0))</f>
        <v>166.27890348837207</v>
      </c>
      <c r="H62" s="25">
        <f>INDEX('Omkostningsindeks og vægte'!H$20:H$445,MATCH($F62,'Omkostningsindeks og vægte'!$F$20:$F$445,0))</f>
        <v>158.18427224078528</v>
      </c>
      <c r="I62" s="25">
        <f>INDEX('Omkostningsindeks og vægte'!I$20:I$445,MATCH($F62,'Omkostningsindeks og vægte'!$F$20:$F$445,0))</f>
        <v>123.11121694750705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399.20978478703148</v>
      </c>
      <c r="L62" s="26">
        <f>INDEX('Omkostningsindeks og vægte'!L$20:L$445,MATCH($F62,'Omkostningsindeks og vægte'!$F$20:$F$445,0))</f>
        <v>165.23088277957922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46113</v>
      </c>
      <c r="G63" s="25">
        <f>INDEX('Omkostningsindeks og vægte'!G$20:G$445,MATCH($F63,'Omkostningsindeks og vægte'!$F$20:$F$445,0))</f>
        <v>167.31249418604651</v>
      </c>
      <c r="H63" s="25">
        <f>INDEX('Omkostningsindeks og vægte'!H$20:H$445,MATCH($F63,'Omkostningsindeks og vægte'!$F$20:$F$445,0))</f>
        <v>159.78947785681257</v>
      </c>
      <c r="I63" s="25">
        <f>INDEX('Omkostningsindeks og vægte'!I$20:I$445,MATCH($F63,'Omkostningsindeks og vægte'!$F$20:$F$445,0))</f>
        <v>123.66131175066837</v>
      </c>
      <c r="J63" s="25">
        <f>INDEX('Omkostningsindeks og vægte'!J$20:J$445,MATCH($F63,'Omkostningsindeks og vægte'!$F$20:$F$445,0))</f>
        <v>2.67</v>
      </c>
      <c r="K63" s="25">
        <f>INDEX('Omkostningsindeks og vægte'!K$20:K$445,MATCH($F63,'Omkostningsindeks og vægte'!$F$20:$F$445,0))</f>
        <v>410.48274549401481</v>
      </c>
      <c r="L63" s="26">
        <f>INDEX('Omkostningsindeks og vægte'!L$20:L$445,MATCH($F63,'Omkostningsindeks og vægte'!$F$20:$F$445,0))</f>
        <v>167.19290918143753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46143</v>
      </c>
      <c r="G64" s="25">
        <f>INDEX('Omkostningsindeks og vægte'!G$20:G$445,MATCH($F64,'Omkostningsindeks og vægte'!$F$20:$F$445,0))</f>
        <v>167.31249418604651</v>
      </c>
      <c r="H64" s="25">
        <f>INDEX('Omkostningsindeks og vægte'!H$20:H$445,MATCH($F64,'Omkostningsindeks og vægte'!$F$20:$F$445,0))</f>
        <v>159.7259053571679</v>
      </c>
      <c r="I64" s="25">
        <f>INDEX('Omkostningsindeks og vægte'!I$20:I$445,MATCH($F64,'Omkostningsindeks og vægte'!$F$20:$F$445,0))</f>
        <v>125.64165304204919</v>
      </c>
      <c r="J64" s="25">
        <f>INDEX('Omkostningsindeks og vægte'!J$20:J$445,MATCH($F64,'Omkostningsindeks og vægte'!$F$20:$F$445,0))</f>
        <v>3.11</v>
      </c>
      <c r="K64" s="25">
        <f>INDEX('Omkostningsindeks og vægte'!K$20:K$445,MATCH($F64,'Omkostningsindeks og vægte'!$F$20:$F$445,0))</f>
        <v>457.81442283370711</v>
      </c>
      <c r="L64" s="26">
        <f>INDEX('Omkostningsindeks og vægte'!L$20:L$445,MATCH($F64,'Omkostningsindeks og vægte'!$F$20:$F$445,0))</f>
        <v>173.56024227945639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46174</v>
      </c>
      <c r="G65" s="25">
        <f>INDEX('Omkostningsindeks og vægte'!G$20:G$445,MATCH($F65,'Omkostningsindeks og vægte'!$F$20:$F$445,0))</f>
        <v>167.31249418604651</v>
      </c>
      <c r="H65" s="25">
        <f>INDEX('Omkostningsindeks og vægte'!H$20:H$445,MATCH($F65,'Omkostningsindeks og vægte'!$F$20:$F$445,0))</f>
        <v>160.10734035503575</v>
      </c>
      <c r="I65" s="25">
        <f>INDEX('Omkostningsindeks og vægte'!I$20:I$445,MATCH($F65,'Omkostningsindeks og vægte'!$F$20:$F$445,0))</f>
        <v>123.22123590813931</v>
      </c>
      <c r="J65" s="25">
        <f>INDEX('Omkostningsindeks og vægte'!J$20:J$445,MATCH($F65,'Omkostningsindeks og vægte'!$F$20:$F$445,0))</f>
        <v>3.11</v>
      </c>
      <c r="K65" s="25">
        <f>INDEX('Omkostningsindeks og vægte'!K$20:K$445,MATCH($F65,'Omkostningsindeks og vægte'!$F$20:$F$445,0))</f>
        <v>519.65795466755173</v>
      </c>
      <c r="L65" s="26">
        <f>INDEX('Omkostningsindeks og vægte'!L$20:L$445,MATCH($F65,'Omkostningsindeks og vægte'!$F$20:$F$445,0))</f>
        <v>180.72464373422528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46204</v>
      </c>
      <c r="G66" s="30">
        <f>INDEX('Omkostningsindeks og vægte'!G$20:G$445,MATCH($F66,'Omkostningsindeks og vægte'!$F$20:$F$445,0))</f>
        <v>168.08768720930232</v>
      </c>
      <c r="H66" s="30">
        <f>INDEX('Omkostningsindeks og vægte'!H$20:H$445,MATCH($F66,'Omkostningsindeks og vægte'!$F$20:$F$445,0))</f>
        <v>161.0291415998831</v>
      </c>
      <c r="I66" s="30">
        <f>INDEX('Omkostningsindeks og vægte'!I$20:I$445,MATCH($F66,'Omkostningsindeks og vægte'!$F$20:$F$445,0))</f>
        <v>123.44127382940384</v>
      </c>
      <c r="J66" s="30">
        <f>INDEX('Omkostningsindeks og vægte'!J$20:J$445,MATCH($F66,'Omkostningsindeks og vægte'!$F$20:$F$445,0))</f>
        <v>2.92</v>
      </c>
      <c r="K66" s="30">
        <f>INDEX('Omkostningsindeks og vægte'!K$20:K$445,MATCH($F66,'Omkostningsindeks og vægte'!$F$20:$F$445,0))</f>
        <v>488.71931256150003</v>
      </c>
      <c r="L66" s="31">
        <f>INDEX('Omkostningsindeks og vægte'!L$20:L$445,MATCH($F66,'Omkostningsindeks og vægte'!$F$20:$F$445,0))</f>
        <v>177.31500435174419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46235</v>
      </c>
      <c r="G67" s="33">
        <v>168.08768720930232</v>
      </c>
      <c r="H67" s="33">
        <v>161.21420056128625</v>
      </c>
      <c r="I67" s="33">
        <v>124.07665234876013</v>
      </c>
      <c r="J67" s="33">
        <v>2.9666666666666668</v>
      </c>
      <c r="K67" s="33">
        <v>481.18767585019407</v>
      </c>
      <c r="L67" s="33">
        <v>176.54879101288878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46266</v>
      </c>
      <c r="G68" s="33">
        <v>168.08768720930232</v>
      </c>
      <c r="H68" s="33">
        <v>161.3994721973572</v>
      </c>
      <c r="I68" s="33">
        <v>124.71530129663952</v>
      </c>
      <c r="J68" s="33">
        <v>3.0133333333333336</v>
      </c>
      <c r="K68" s="33">
        <v>473.77210893619934</v>
      </c>
      <c r="L68" s="33">
        <v>175.79671336707688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46296</v>
      </c>
      <c r="G69" s="33">
        <v>168.72244740283446</v>
      </c>
      <c r="H69" s="33">
        <v>161.58495675250731</v>
      </c>
      <c r="I69" s="33">
        <v>125.35723750663395</v>
      </c>
      <c r="J69" s="33">
        <v>3.0600000000000005</v>
      </c>
      <c r="K69" s="33">
        <v>466.4708230718154</v>
      </c>
      <c r="L69" s="33">
        <v>175.40925628487415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46327</v>
      </c>
      <c r="G70" s="33">
        <v>169.35960468154269</v>
      </c>
      <c r="H70" s="33">
        <v>161.77065447142886</v>
      </c>
      <c r="I70" s="33">
        <v>126.00247789898145</v>
      </c>
      <c r="J70" s="33">
        <v>3.1066666666666674</v>
      </c>
      <c r="K70" s="33">
        <v>459.28205707567179</v>
      </c>
      <c r="L70" s="33">
        <v>175.03683980401271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46357</v>
      </c>
      <c r="G71" s="33">
        <v>169.99916809769178</v>
      </c>
      <c r="H71" s="33">
        <v>161.95656559909528</v>
      </c>
      <c r="I71" s="33">
        <v>126.65103948101212</v>
      </c>
      <c r="J71" s="33">
        <v>3.1533333333333342</v>
      </c>
      <c r="K71" s="33">
        <v>452.20407690790432</v>
      </c>
      <c r="L71" s="33">
        <v>174.67926408576903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46388</v>
      </c>
      <c r="G72" s="33">
        <v>170.44598319416556</v>
      </c>
      <c r="H72" s="33">
        <v>162.17094011239175</v>
      </c>
      <c r="I72" s="33">
        <v>126.81868168092417</v>
      </c>
      <c r="J72" s="33">
        <v>3.1755555555555564</v>
      </c>
      <c r="K72" s="33">
        <v>449.93348566871435</v>
      </c>
      <c r="L72" s="33">
        <v>174.714154118094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46419</v>
      </c>
      <c r="G73" s="33">
        <v>170.89397267127114</v>
      </c>
      <c r="H73" s="33">
        <v>162.38559838344622</v>
      </c>
      <c r="I73" s="33">
        <v>126.98654578116412</v>
      </c>
      <c r="J73" s="33">
        <v>3.1977777777777785</v>
      </c>
      <c r="K73" s="33">
        <v>447.67429544255981</v>
      </c>
      <c r="L73" s="33">
        <v>174.75109046465752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46447</v>
      </c>
      <c r="G74" s="33">
        <v>171.34313961567656</v>
      </c>
      <c r="H74" s="33">
        <v>162.60054078785592</v>
      </c>
      <c r="I74" s="33">
        <v>127.15463207545133</v>
      </c>
      <c r="J74" s="33">
        <v>3.2200000000000006</v>
      </c>
      <c r="K74" s="33">
        <v>445.42644898307412</v>
      </c>
      <c r="L74" s="33">
        <v>174.7900680689971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46478</v>
      </c>
      <c r="G75" s="33">
        <v>171.79348712216262</v>
      </c>
      <c r="H75" s="33">
        <v>162.81576770171517</v>
      </c>
      <c r="I75" s="33">
        <v>127.32294085789391</v>
      </c>
      <c r="J75" s="33">
        <v>3.2422222222222228</v>
      </c>
      <c r="K75" s="33">
        <v>443.70982788501937</v>
      </c>
      <c r="L75" s="33">
        <v>174.8929793602895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46508</v>
      </c>
      <c r="G76" s="33">
        <v>172.24501829364428</v>
      </c>
      <c r="H76" s="33">
        <v>163.03127950161615</v>
      </c>
      <c r="I76" s="33">
        <v>127.49147242298926</v>
      </c>
      <c r="J76" s="33">
        <v>3.2644444444444449</v>
      </c>
      <c r="K76" s="33">
        <v>441.99982244259309</v>
      </c>
      <c r="L76" s="33">
        <v>174.99737256982809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46539</v>
      </c>
      <c r="G77" s="33">
        <v>172.69773624119199</v>
      </c>
      <c r="H77" s="33">
        <v>163.24707656464952</v>
      </c>
      <c r="I77" s="33">
        <v>127.66022706562462</v>
      </c>
      <c r="J77" s="33">
        <v>3.2866666666666671</v>
      </c>
      <c r="K77" s="33">
        <v>440.29640715983732</v>
      </c>
      <c r="L77" s="33">
        <v>175.10324643465449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46569</v>
      </c>
      <c r="G78" s="34">
        <v>173.15164408405315</v>
      </c>
      <c r="H78" s="34">
        <v>163.46315926840506</v>
      </c>
      <c r="I78" s="34">
        <v>127.82920508107756</v>
      </c>
      <c r="J78" s="34">
        <v>3.3088888888888892</v>
      </c>
      <c r="K78" s="34">
        <v>438.93975719889403</v>
      </c>
      <c r="L78" s="34">
        <v>175.25109977474406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46600</v>
      </c>
      <c r="G79" s="34">
        <v>173.60674494967355</v>
      </c>
      <c r="H79" s="34">
        <v>163.67952799097239</v>
      </c>
      <c r="I79" s="34">
        <v>127.99840676501647</v>
      </c>
      <c r="J79" s="34">
        <v>3.3311111111111114</v>
      </c>
      <c r="K79" s="34">
        <v>437.58728737452827</v>
      </c>
      <c r="L79" s="34">
        <v>175.40015042093717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46631</v>
      </c>
      <c r="G80" s="34">
        <v>174.06304197371907</v>
      </c>
      <c r="H80" s="34">
        <v>163.89618311094151</v>
      </c>
      <c r="I80" s="34">
        <v>128.16783241350112</v>
      </c>
      <c r="J80" s="34">
        <v>3.3533333333333335</v>
      </c>
      <c r="K80" s="34">
        <v>436.23898480682095</v>
      </c>
      <c r="L80" s="34">
        <v>175.55039862598593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46661</v>
      </c>
      <c r="G81" s="34">
        <v>174.52053830009706</v>
      </c>
      <c r="H81" s="34">
        <v>164.1131250074036</v>
      </c>
      <c r="I81" s="34">
        <v>128.33748232298313</v>
      </c>
      <c r="J81" s="34">
        <v>3.3755555555555556</v>
      </c>
      <c r="K81" s="34">
        <v>435.08807753963657</v>
      </c>
      <c r="L81" s="34">
        <v>175.72484951914601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46692</v>
      </c>
      <c r="G82" s="34">
        <v>174.97923708097818</v>
      </c>
      <c r="H82" s="34">
        <v>164.33035405995162</v>
      </c>
      <c r="I82" s="34">
        <v>128.50735679030657</v>
      </c>
      <c r="J82" s="34">
        <v>3.3977777777777778</v>
      </c>
      <c r="K82" s="34">
        <v>433.94020665293124</v>
      </c>
      <c r="L82" s="34">
        <v>175.90036692908225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46722</v>
      </c>
      <c r="G83" s="34">
        <v>175.43914147681804</v>
      </c>
      <c r="H83" s="34">
        <v>164.54787064868097</v>
      </c>
      <c r="I83" s="34">
        <v>128.67745611270843</v>
      </c>
      <c r="J83" s="34">
        <v>3.42</v>
      </c>
      <c r="K83" s="34">
        <v>432.79536413597577</v>
      </c>
      <c r="L83" s="34">
        <v>176.07695170212173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70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/>
      <c r="G16" s="18"/>
      <c r="H16" s="12"/>
      <c r="I16" s="12"/>
      <c r="J16" s="12"/>
      <c r="K16" s="12"/>
      <c r="L16" s="12"/>
      <c r="M16" s="12"/>
      <c r="N16" s="38"/>
      <c r="O16" s="39"/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1" t="s">
        <v>3</v>
      </c>
      <c r="G19" s="72" t="s">
        <v>66</v>
      </c>
      <c r="H19" s="72" t="s">
        <v>10</v>
      </c>
      <c r="I19" s="72" t="s">
        <v>11</v>
      </c>
      <c r="J19" s="72" t="s">
        <v>12</v>
      </c>
      <c r="K19" s="72" t="s">
        <v>36</v>
      </c>
      <c r="L19" s="72" t="s">
        <v>4</v>
      </c>
      <c r="M19" s="73" t="s">
        <v>13</v>
      </c>
      <c r="N19" s="12"/>
      <c r="O19" s="71" t="s">
        <v>3</v>
      </c>
      <c r="P19" s="72" t="s">
        <v>66</v>
      </c>
      <c r="Q19" s="72" t="s">
        <v>10</v>
      </c>
      <c r="R19" s="72" t="s">
        <v>11</v>
      </c>
      <c r="S19" s="72" t="s">
        <v>12</v>
      </c>
      <c r="T19" s="72" t="s">
        <v>36</v>
      </c>
      <c r="U19" s="72" t="s">
        <v>85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4">
        <v>100</v>
      </c>
      <c r="H20" s="74">
        <v>110.3</v>
      </c>
      <c r="I20" s="74">
        <v>99.4</v>
      </c>
      <c r="J20" s="74">
        <v>3.36</v>
      </c>
      <c r="K20" s="74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I112*(1+(((SUM(I$88:I$99)-SUM(I$76:I$87))/SUM(I$76:I$87))/12))</f>
        <v>99.402845682654757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H113*(1+(((SUM(H$88:H$99)-SUM(H$76:H$87))/SUM(H$76:H$87))/12))</f>
        <v>130.19840219166895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+I$121*(103.5/103.3)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+I$121*(103.5/103.3)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+I$121*(103.4/103.3)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+I$121*(103.8/103.3)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H138*(1+(((SUM(H$112:H$123)-SUM(H$100:H$111))/SUM(H$100:H$111))/12))</f>
        <v>131.58575016106138</v>
      </c>
      <c r="I139" s="34">
        <f>+I$121*(106/103.3)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H139*(1+(((SUM(H$112:H$123)-SUM(H$100:H$111))/SUM(H$100:H$111))/12))</f>
        <v>131.67155623915792</v>
      </c>
      <c r="I140" s="34">
        <f>+I$121*(106/103.3)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+I$121*(106.2/103.3)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+I$121*(106.3/103.3)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+I$121*(106.5/103.3)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+I$121*(106.5/103.3)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+I$121*(106.7/103.3)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+I$121*(106.8/103.3)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H146*(1+(((SUM(H$124:H$135)-SUM(H$112:H$123))/SUM(H$112:H$123))/12))</f>
        <v>131.0616635912811</v>
      </c>
      <c r="I147" s="34">
        <f>+I$121*(106.8/103.3)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+I$121*(106.9/103.3)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+I$121*(106.9/103.3)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+I$121*(107/103.3)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+I$121*(106.8/103.3)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+I$121*(106.7/103.3)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+I$121*(107/103.3)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+I$121*(107.2/103.3)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+I$121*(107.1/103.3)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+I$121*(107.2/103.3)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+I$121*(107.2/103.3)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+I$121*(107.2/103.3)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G156*(1+(((SUM(G$136:G$147)-SUM(G$124:G$135))/SUM(G$124:G$135))/4))</f>
        <v>131.78967425159902</v>
      </c>
      <c r="H159" s="34">
        <f>131/99.8*100.3</f>
        <v>131.65631262525051</v>
      </c>
      <c r="I159" s="34">
        <f>+I$121*(107.1/103.3)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G157*(1+(((SUM(G$136:G$147)-SUM(G$124:G$135))/SUM(G$124:G$135))/4))</f>
        <v>131.78967425159902</v>
      </c>
      <c r="H160" s="34">
        <f>131/99.8*100.3</f>
        <v>131.65631262525051</v>
      </c>
      <c r="I160" s="34">
        <f>+I$121*(107.4/103.3)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+I$121*(107.5/103.3)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+I$121*(107.9/103.3)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+I$121*(107.7/103.3)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+I$121*(107.7/103.3)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+I$121*(107.9/103.3)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+I$121*(108.4/103.3)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+I$121*(108.3/103.3)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+I$121*(108.1/103.3)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+I$121*(108.5/103.3)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+I$121*(108.7/103.3)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+I$121*(108.3/103.3)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+I$121*(108.9/103.3)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+I$121*(109/103.3)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+I$121*(109/103.3)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+I$121*(109.1/103.3)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+I$121*(109.2/103.3)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+I$121*(108.2/103.3)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+I$121*(108.8/103.3)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+I$121*(108.7/103.3)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+I$121*(109.4/103.3)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+I$121*(109.9/103.3)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+I$121*(109.9/103.3)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+I$121*(109.7/103.3)/103.6*103.6</f>
        <v>105.45217812197485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+I$173*(103.3/103.6)</f>
        <v>104.47586872586872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+I$173*(103.6/103.6)</f>
        <v>104.77928363988383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+I$173*(103.7/103.6)</f>
        <v>104.88042194455555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+I$173*(104.5/103.6)</f>
        <v>105.68952838192916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+I$173*(104.6/103.6)</f>
        <v>105.79066668660086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+I$173*(105/103.6)</f>
        <v>106.19521990528767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+I$173*(104.4/103.6)</f>
        <v>105.58839007725747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+I$173*(104.1/103.6)</f>
        <v>105.28497516324234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+I$173*(103.9/103.6)</f>
        <v>105.08269855389894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+I$173*(103.7/103.6)</f>
        <v>104.88042194455555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+I$173*(103.9/103.6)</f>
        <v>105.08269855389894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+I$173*(104/103.6)</f>
        <v>105.18383685857064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+I$173*(104.9/103.6)</f>
        <v>106.09408160061598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+I$173*(105/103.6)</f>
        <v>106.19521990528767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+I$173*(105.2/103.6)</f>
        <v>106.39749651463109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+I$173*(105.2/103.6)</f>
        <v>106.39749651463109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+I$173*(105.3/103.6)</f>
        <v>106.49863481930278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+I$173*(105.5/103.6)</f>
        <v>106.70091142864618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+I$173*(105.7/103.6)</f>
        <v>106.90318803798959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+I$173*(106/103.6)</f>
        <v>107.20660295200469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+I$173*(105.9/103.6)</f>
        <v>107.10546464733299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+I$173*(105.7/103.6)</f>
        <v>106.90318803798959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+I$173*(106.1/103.6)</f>
        <v>107.30774125667638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+I$173*(105.8/103.6)</f>
        <v>107.00432634266129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+I$173*(106.9/103.6)</f>
        <v>108.11684769405002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+I$173*(107.1/103.6)</f>
        <v>108.31912430339342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+I$173*(107.7/103.6)</f>
        <v>108.92595413142364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+I$173*(108/103.6)</f>
        <v>109.22936904543876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+I$173*(108.2/103.6)</f>
        <v>109.43164565478214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+I$173*(108.4/103.6)</f>
        <v>109.63392226412556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+I$173*(108.5/103.6)</f>
        <v>109.73506056879727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+I$173*(108.7/103.6)</f>
        <v>109.93733717814068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7.4097929638943918E-2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+I$173*(109.3/103.6)</f>
        <v>110.54416700617088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+I$173*(109.8/103.6)</f>
        <v>111.04985852952939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+I$173*(109.7/103.6)</f>
        <v>110.94872022485769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7.2252230288897601E-2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+I$173*(110.3/103.6)</f>
        <v>111.5555500528879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+I$173*(113.2/103.6)</f>
        <v>114.48856088836727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+I$173*(113.6/103.6)</f>
        <v>114.89311410705409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+I$173*(113.8/103.6)</f>
        <v>115.0953907163975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6.6350244505397962E-2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+I$173*(115.9/103.6)</f>
        <v>117.21929511450324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+I$173*(116.1/103.6)</f>
        <v>117.42157172384664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+I$173*(116.6/103.6)</f>
        <v>117.92726324720516</v>
      </c>
      <c r="J225" s="34">
        <v>2.0699999999999998</v>
      </c>
      <c r="K225" s="34">
        <v>521.50744042251551</v>
      </c>
      <c r="L225" s="34">
        <v>167.39444295191413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6.1700126156904934E-2</v>
      </c>
      <c r="R225" s="78">
        <v>6.5452107606478682E-2</v>
      </c>
      <c r="S225" s="78">
        <v>1.5554719374128941E-2</v>
      </c>
      <c r="T225" s="78">
        <v>0.37088578332168937</v>
      </c>
      <c r="U225" s="78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+I$173*(117.7/103.6)</f>
        <v>119.0397845985939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-2.6725164355948516E-3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6.6246625515239507E-2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+I$173*(118.4/103.6)</f>
        <v>119.74775273129582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+I$173*(118.5/103.6)</f>
        <v>119.84889103596751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+I$173*(120.6/103.6)</f>
        <v>121.97279543407326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+I$173*(120.9/103.6)</f>
        <v>122.27621034808837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+I$173*(121/103.6)</f>
        <v>122.37734865276008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+I$173*(122.7/103.6)</f>
        <v>124.09669983217903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+I$173*(122.3/103.6)</f>
        <v>123.69214661349221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7.0721812393808939E-2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+I$173*(122.9/103.6)</f>
        <v>124.29897644152243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+I$173*(123/103.6)</f>
        <v>124.40011474619412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+I$173*(122.7/103.6)</f>
        <v>124.09669983217903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+I$173*(123.3/103.6)</f>
        <v>124.70352966020923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+I$173*(124.6/103.6)</f>
        <v>126.01832762094135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+I$173*(124.3/103.6)</f>
        <v>125.71491270692627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+I$173*(124/103.6)</f>
        <v>125.41149779291115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+I$173*(123.9/103.6)</f>
        <v>125.31035948823946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5">
        <f t="shared" ref="T242:T305" si="10">IFERROR((K242*U$480)/$L242*($L$171/U$481),"")</f>
        <v>0.32613058857567406</v>
      </c>
      <c r="U242" s="86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7">
        <f t="shared" ref="J243:J306" si="11">IF(J484="","",J484)</f>
        <v>3.18</v>
      </c>
      <c r="K243" s="88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5">
        <f t="shared" si="10"/>
        <v>0.31546830211374699</v>
      </c>
      <c r="U243" s="7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7">
        <f t="shared" si="11"/>
        <v>3.23</v>
      </c>
      <c r="K244" s="88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5">
        <f t="shared" si="10"/>
        <v>0.26956769457091884</v>
      </c>
      <c r="U244" s="7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7">
        <f t="shared" si="11"/>
        <v>3.38</v>
      </c>
      <c r="K245" s="88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5">
        <f t="shared" si="10"/>
        <v>0.27288923094635908</v>
      </c>
      <c r="U245" s="7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7">
        <f t="shared" si="11"/>
        <v>3.39</v>
      </c>
      <c r="K246" s="88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5">
        <f t="shared" si="10"/>
        <v>0.26800886019163589</v>
      </c>
      <c r="U246" s="7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7">
        <f t="shared" si="11"/>
        <v>3.43</v>
      </c>
      <c r="K247" s="88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5">
        <f t="shared" si="10"/>
        <v>0.26656047475385342</v>
      </c>
      <c r="U247" s="7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7">
        <f t="shared" si="11"/>
        <v>3.49</v>
      </c>
      <c r="K248" s="88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5">
        <f t="shared" si="10"/>
        <v>0.2543719498633053</v>
      </c>
      <c r="U248" s="7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7">
        <f t="shared" si="11"/>
        <v>3.4</v>
      </c>
      <c r="K249" s="88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5">
        <f t="shared" si="10"/>
        <v>0.24765539493936745</v>
      </c>
      <c r="U249" s="7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7">
        <f t="shared" si="11"/>
        <v>3.12</v>
      </c>
      <c r="K250" s="88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5">
        <f t="shared" si="10"/>
        <v>0.25671295404135358</v>
      </c>
      <c r="U250" s="7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160.50489000000002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7">
        <f t="shared" si="11"/>
        <v>3.05</v>
      </c>
      <c r="K251" s="88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151.98251313199358</v>
      </c>
      <c r="M251" s="77">
        <f t="shared" si="5"/>
        <v>-4.926397524782189E-3</v>
      </c>
      <c r="N251" s="12"/>
      <c r="O251" s="24">
        <v>45566</v>
      </c>
      <c r="P251" s="85">
        <f t="shared" si="6"/>
        <v>0.58346669612981061</v>
      </c>
      <c r="Q251" s="85">
        <f t="shared" si="7"/>
        <v>7.1366694051231083E-2</v>
      </c>
      <c r="R251" s="85">
        <f t="shared" si="8"/>
        <v>7.6417173654055592E-2</v>
      </c>
      <c r="S251" s="85">
        <f t="shared" si="9"/>
        <v>2.5242890832378094E-2</v>
      </c>
      <c r="T251" s="85">
        <f t="shared" si="10"/>
        <v>0.24350654533252455</v>
      </c>
      <c r="U251" s="77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160.50489000000002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7">
        <f t="shared" si="11"/>
        <v>2.82</v>
      </c>
      <c r="K252" s="88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150.01147572882357</v>
      </c>
      <c r="M252" s="77">
        <f t="shared" si="5"/>
        <v>-1.2968843339616343E-2</v>
      </c>
      <c r="N252" s="12"/>
      <c r="O252" s="24">
        <v>45597</v>
      </c>
      <c r="P252" s="85">
        <f t="shared" si="6"/>
        <v>0.59113300749691433</v>
      </c>
      <c r="Q252" s="85">
        <f t="shared" si="7"/>
        <v>7.2061969637991663E-2</v>
      </c>
      <c r="R252" s="85">
        <f t="shared" si="8"/>
        <v>7.7358599013355248E-2</v>
      </c>
      <c r="S252" s="85">
        <f t="shared" si="9"/>
        <v>2.3645989709033928E-2</v>
      </c>
      <c r="T252" s="85">
        <f t="shared" si="10"/>
        <v>0.23580043414270482</v>
      </c>
      <c r="U252" s="77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160.50489000000002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7">
        <f t="shared" si="11"/>
        <v>2.9</v>
      </c>
      <c r="K253" s="88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150.98701829695824</v>
      </c>
      <c r="M253" s="77">
        <f t="shared" si="5"/>
        <v>6.503119600650864E-3</v>
      </c>
      <c r="N253" s="12"/>
      <c r="O253" s="24">
        <v>45627</v>
      </c>
      <c r="P253" s="85">
        <f t="shared" si="6"/>
        <v>0.58731363667452674</v>
      </c>
      <c r="Q253" s="85">
        <f t="shared" si="7"/>
        <v>7.201787920814777E-2</v>
      </c>
      <c r="R253" s="85">
        <f t="shared" si="8"/>
        <v>7.6485374226790595E-2</v>
      </c>
      <c r="S253" s="85">
        <f t="shared" si="9"/>
        <v>2.4159684609202283E-2</v>
      </c>
      <c r="T253" s="85">
        <f t="shared" si="10"/>
        <v>0.24002342528133264</v>
      </c>
      <c r="U253" s="77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161.11095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7">
        <f t="shared" si="11"/>
        <v>2.67</v>
      </c>
      <c r="K254" s="88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152.28118302086236</v>
      </c>
      <c r="M254" s="77">
        <f t="shared" si="5"/>
        <v>8.5713642040323723E-3</v>
      </c>
      <c r="N254" s="12"/>
      <c r="O254" s="24">
        <v>45658</v>
      </c>
      <c r="P254" s="85">
        <f t="shared" si="6"/>
        <v>0.58452116551682476</v>
      </c>
      <c r="Q254" s="85">
        <f t="shared" si="7"/>
        <v>7.1167018302692314E-2</v>
      </c>
      <c r="R254" s="85">
        <f t="shared" si="8"/>
        <v>7.6020476518644894E-2</v>
      </c>
      <c r="S254" s="85">
        <f t="shared" si="9"/>
        <v>2.2054534246543297E-2</v>
      </c>
      <c r="T254" s="85">
        <f t="shared" si="10"/>
        <v>0.24623680541529464</v>
      </c>
      <c r="U254" s="77">
        <f t="shared" si="13"/>
        <v>0.99999999999999978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161.11095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7">
        <f t="shared" si="11"/>
        <v>2.82</v>
      </c>
      <c r="K255" s="88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151.96954488139656</v>
      </c>
      <c r="M255" s="77">
        <f t="shared" si="5"/>
        <v>-2.0464651855449656E-3</v>
      </c>
      <c r="N255" s="12"/>
      <c r="O255" s="24">
        <v>45689</v>
      </c>
      <c r="P255" s="85">
        <f t="shared" si="6"/>
        <v>0.58571982073844964</v>
      </c>
      <c r="Q255" s="85">
        <f t="shared" si="7"/>
        <v>7.1133478867476271E-2</v>
      </c>
      <c r="R255" s="85">
        <f t="shared" si="8"/>
        <v>7.6361863209924843E-2</v>
      </c>
      <c r="S255" s="85">
        <f t="shared" si="9"/>
        <v>2.3341320223661366E-2</v>
      </c>
      <c r="T255" s="85">
        <f t="shared" si="10"/>
        <v>0.24344351696048788</v>
      </c>
      <c r="U255" s="7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161.11095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7">
        <f t="shared" si="11"/>
        <v>2.73</v>
      </c>
      <c r="K256" s="88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153.75693303843101</v>
      </c>
      <c r="M256" s="77">
        <f t="shared" si="5"/>
        <v>1.1761489174883177E-2</v>
      </c>
      <c r="N256" s="12"/>
      <c r="O256" s="24">
        <v>45717</v>
      </c>
      <c r="P256" s="85">
        <f t="shared" si="6"/>
        <v>0.57891096568235545</v>
      </c>
      <c r="Q256" s="85">
        <f t="shared" si="7"/>
        <v>7.0720484799152925E-2</v>
      </c>
      <c r="R256" s="85">
        <f t="shared" si="8"/>
        <v>7.5009922131666448E-2</v>
      </c>
      <c r="S256" s="85">
        <f t="shared" si="9"/>
        <v>2.2333706820834139E-2</v>
      </c>
      <c r="T256" s="85">
        <f t="shared" si="10"/>
        <v>0.25302492056599085</v>
      </c>
      <c r="U256" s="7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162.53213720930231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7">
        <f t="shared" si="11"/>
        <v>2.69</v>
      </c>
      <c r="K257" s="88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154.08762056235199</v>
      </c>
      <c r="M257" s="77">
        <f t="shared" si="5"/>
        <v>2.1507161816132214E-3</v>
      </c>
      <c r="N257" s="12"/>
      <c r="O257" s="24">
        <v>45748</v>
      </c>
      <c r="P257" s="85">
        <f t="shared" si="6"/>
        <v>0.58276427763241878</v>
      </c>
      <c r="Q257" s="85">
        <f t="shared" si="7"/>
        <v>7.1276758802220896E-2</v>
      </c>
      <c r="R257" s="85">
        <f t="shared" si="8"/>
        <v>7.4716584424048077E-2</v>
      </c>
      <c r="S257" s="85">
        <f t="shared" si="9"/>
        <v>2.195924491788058E-2</v>
      </c>
      <c r="T257" s="85">
        <f t="shared" si="10"/>
        <v>0.24928313422343146</v>
      </c>
      <c r="U257" s="77">
        <f t="shared" si="13"/>
        <v>0.99999999999999978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162.53213720930231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7">
        <f t="shared" si="11"/>
        <v>2.75</v>
      </c>
      <c r="K258" s="88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152.9430725742105</v>
      </c>
      <c r="M258" s="77">
        <f t="shared" si="5"/>
        <v>-7.4279035782652825E-3</v>
      </c>
      <c r="N258" s="12"/>
      <c r="O258" s="24">
        <v>45778</v>
      </c>
      <c r="P258" s="85">
        <f t="shared" si="6"/>
        <v>0.58712538840584894</v>
      </c>
      <c r="Q258" s="85">
        <f t="shared" si="7"/>
        <v>7.1453484760921199E-2</v>
      </c>
      <c r="R258" s="85">
        <f t="shared" si="8"/>
        <v>7.5209050562796198E-2</v>
      </c>
      <c r="S258" s="85">
        <f t="shared" si="9"/>
        <v>2.2617039390109839E-2</v>
      </c>
      <c r="T258" s="85">
        <f t="shared" si="10"/>
        <v>0.24359503688032363</v>
      </c>
      <c r="U258" s="77">
        <f t="shared" si="13"/>
        <v>0.99999999999999978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162.53213720930231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7">
        <f t="shared" si="11"/>
        <v>2.61</v>
      </c>
      <c r="K259" s="88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150.77422911749437</v>
      </c>
      <c r="M259" s="77">
        <f t="shared" si="5"/>
        <v>-1.4180723717733379E-2</v>
      </c>
      <c r="N259" s="12"/>
      <c r="O259" s="24">
        <v>45809</v>
      </c>
      <c r="P259" s="85">
        <f t="shared" si="6"/>
        <v>0.59557101644433585</v>
      </c>
      <c r="Q259" s="85">
        <f t="shared" si="7"/>
        <v>7.2541622969091279E-2</v>
      </c>
      <c r="R259" s="85">
        <f t="shared" si="8"/>
        <v>7.7508319044871862E-2</v>
      </c>
      <c r="S259" s="85">
        <f t="shared" si="9"/>
        <v>2.1774403272631949E-2</v>
      </c>
      <c r="T259" s="85">
        <f t="shared" si="10"/>
        <v>0.23260463826906899</v>
      </c>
      <c r="U259" s="7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163.17813139534883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7">
        <f t="shared" si="11"/>
        <v>2.67</v>
      </c>
      <c r="K260" s="88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148.98527956213505</v>
      </c>
      <c r="M260" s="77">
        <f t="shared" si="5"/>
        <v>-1.1865088389642731E-2</v>
      </c>
      <c r="N260" s="12"/>
      <c r="O260" s="24">
        <v>45839</v>
      </c>
      <c r="P260" s="85">
        <f t="shared" si="6"/>
        <v>0.60511792855842073</v>
      </c>
      <c r="Q260" s="85">
        <f t="shared" si="7"/>
        <v>7.3473695461021823E-2</v>
      </c>
      <c r="R260" s="85">
        <f t="shared" si="8"/>
        <v>7.8644342478480594E-2</v>
      </c>
      <c r="S260" s="85">
        <f t="shared" si="9"/>
        <v>2.2542432218191473E-2</v>
      </c>
      <c r="T260" s="85">
        <f t="shared" si="10"/>
        <v>0.2202216012838854</v>
      </c>
      <c r="U260" s="77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163.17813139534883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7">
        <f t="shared" si="11"/>
        <v>2.75</v>
      </c>
      <c r="K261" s="88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150.7018097220888</v>
      </c>
      <c r="M261" s="77">
        <f t="shared" si="5"/>
        <v>1.1521474906773355E-2</v>
      </c>
      <c r="N261" s="12"/>
      <c r="O261" s="24">
        <v>45870</v>
      </c>
      <c r="P261" s="85">
        <f t="shared" si="6"/>
        <v>0.59822548860289027</v>
      </c>
      <c r="Q261" s="85">
        <f t="shared" si="7"/>
        <v>7.2817800986205355E-2</v>
      </c>
      <c r="R261" s="85">
        <f t="shared" si="8"/>
        <v>7.7410232907804008E-2</v>
      </c>
      <c r="S261" s="85">
        <f t="shared" si="9"/>
        <v>2.2953403832603969E-2</v>
      </c>
      <c r="T261" s="85">
        <f t="shared" si="10"/>
        <v>0.22859307367049636</v>
      </c>
      <c r="U261" s="77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163.17813139534883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7">
        <f t="shared" si="11"/>
        <v>2.69</v>
      </c>
      <c r="K262" s="88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153.2243071152904</v>
      </c>
      <c r="M262" s="77">
        <f t="shared" si="5"/>
        <v>1.6738335112586711E-2</v>
      </c>
      <c r="N262" s="12"/>
      <c r="O262" s="24">
        <v>45901</v>
      </c>
      <c r="P262" s="85">
        <f t="shared" si="6"/>
        <v>0.58837703659186491</v>
      </c>
      <c r="Q262" s="85">
        <f t="shared" si="7"/>
        <v>7.2687072812195316E-2</v>
      </c>
      <c r="R262" s="85">
        <f t="shared" si="8"/>
        <v>7.6402054860289545E-2</v>
      </c>
      <c r="S262" s="85">
        <f t="shared" si="9"/>
        <v>2.208297013995426E-2</v>
      </c>
      <c r="T262" s="85">
        <f t="shared" si="10"/>
        <v>0.24045086559569584</v>
      </c>
      <c r="U262" s="77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166.7956988372093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7">
        <f t="shared" si="11"/>
        <v>2.73</v>
      </c>
      <c r="K263" s="88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155.31698599178227</v>
      </c>
      <c r="M263" s="77">
        <f t="shared" si="5"/>
        <v>1.365761683567146E-2</v>
      </c>
      <c r="N263" s="12"/>
      <c r="O263" s="24">
        <v>45931</v>
      </c>
      <c r="P263" s="85">
        <f t="shared" si="6"/>
        <v>0.59331771867140704</v>
      </c>
      <c r="Q263" s="85">
        <f t="shared" si="7"/>
        <v>7.1239421008710169E-2</v>
      </c>
      <c r="R263" s="85">
        <f t="shared" si="8"/>
        <v>7.4387809965593646E-2</v>
      </c>
      <c r="S263" s="85">
        <f t="shared" si="9"/>
        <v>2.2109380002600831E-2</v>
      </c>
      <c r="T263" s="85">
        <f t="shared" si="10"/>
        <v>0.23894567035168809</v>
      </c>
      <c r="U263" s="7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166.7956988372093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7">
        <f t="shared" si="11"/>
        <v>2.76</v>
      </c>
      <c r="K264" s="88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158.27809464916504</v>
      </c>
      <c r="M264" s="77">
        <f t="shared" si="5"/>
        <v>1.9064937672299553E-2</v>
      </c>
      <c r="N264" s="12"/>
      <c r="O264" s="24">
        <v>45962</v>
      </c>
      <c r="P264" s="85">
        <f t="shared" si="6"/>
        <v>0.58221777311525957</v>
      </c>
      <c r="Q264" s="85">
        <f t="shared" si="7"/>
        <v>6.9849213201303786E-2</v>
      </c>
      <c r="R264" s="85">
        <f t="shared" si="8"/>
        <v>7.2996143048064038E-2</v>
      </c>
      <c r="S264" s="85">
        <f t="shared" si="9"/>
        <v>2.1934166701354476E-2</v>
      </c>
      <c r="T264" s="85">
        <f t="shared" si="10"/>
        <v>0.25300270393401808</v>
      </c>
      <c r="U264" s="7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166.7956988372093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7">
        <f t="shared" si="11"/>
        <v>2.68</v>
      </c>
      <c r="K265" s="88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160.62744800206937</v>
      </c>
      <c r="M265" s="77">
        <f t="shared" si="5"/>
        <v>1.4843199610861113E-2</v>
      </c>
      <c r="N265" s="12"/>
      <c r="O265" s="24">
        <v>45992</v>
      </c>
      <c r="P265" s="85">
        <f t="shared" si="6"/>
        <v>0.57370219688963708</v>
      </c>
      <c r="Q265" s="85">
        <f t="shared" si="7"/>
        <v>6.9110599710436094E-2</v>
      </c>
      <c r="R265" s="85">
        <f t="shared" si="8"/>
        <v>7.2880768908197141E-2</v>
      </c>
      <c r="S265" s="85">
        <f t="shared" si="9"/>
        <v>2.0986881285361067E-2</v>
      </c>
      <c r="T265" s="85">
        <f t="shared" si="10"/>
        <v>0.26331955320636852</v>
      </c>
      <c r="U265" s="7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166.27890348837207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7">
        <f t="shared" si="11"/>
        <v>2.69</v>
      </c>
      <c r="K266" s="88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163.61596598243216</v>
      </c>
      <c r="M266" s="77">
        <f t="shared" si="5"/>
        <v>1.8605275857487946E-2</v>
      </c>
      <c r="N266" s="12"/>
      <c r="O266" s="24">
        <v>46023</v>
      </c>
      <c r="P266" s="85">
        <f t="shared" si="6"/>
        <v>0.56147819655480224</v>
      </c>
      <c r="Q266" s="85">
        <f t="shared" si="7"/>
        <v>6.7625992906221399E-2</v>
      </c>
      <c r="R266" s="85">
        <f t="shared" si="8"/>
        <v>7.1050966160141463E-2</v>
      </c>
      <c r="S266" s="85">
        <f t="shared" si="9"/>
        <v>2.0680425522197812E-2</v>
      </c>
      <c r="T266" s="85">
        <f t="shared" si="10"/>
        <v>0.27916441885663712</v>
      </c>
      <c r="U266" s="7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166.27890348837207</v>
      </c>
      <c r="H267" s="81" cm="1">
        <f t="array" ref="H267">IF(H508="","",
H508*LOOKUP($F267,_xlfn._xlws.FILTER($F$454:$F$463,H$454:H$463&lt;&gt;""),_xlfn._xlws.FILTER(H$454:H$463,H$454:H$463&lt;&gt;"")))</f>
        <v>159.09018036072146</v>
      </c>
      <c r="I267" s="81" cm="1">
        <f t="array" ref="I267">IF(I508="","",
I508*LOOKUP($F267,_xlfn._xlws.FILTER($F$454:$F$463,I$454:I$463&lt;&gt;""),_xlfn._xlws.FILTER(I$454:I$463,I$454:I$463&lt;&gt;"")))</f>
        <v>124.32142551446198</v>
      </c>
      <c r="J267" s="87">
        <f t="shared" si="11"/>
        <v>2.79</v>
      </c>
      <c r="K267" s="88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>396.58493962113192</v>
      </c>
      <c r="L267" s="84">
        <f t="shared" si="12"/>
        <v>165.13105569586196</v>
      </c>
      <c r="M267" s="77">
        <f t="shared" si="5"/>
        <v>9.2600358671137695E-3</v>
      </c>
      <c r="N267" s="12"/>
      <c r="O267" s="24">
        <v>46054</v>
      </c>
      <c r="P267" s="85">
        <f t="shared" si="6"/>
        <v>0.55632659235575876</v>
      </c>
      <c r="Q267" s="85">
        <f t="shared" si="7"/>
        <v>6.6730229666995433E-2</v>
      </c>
      <c r="R267" s="85">
        <f t="shared" si="8"/>
        <v>6.9781532576496885E-2</v>
      </c>
      <c r="S267" s="85">
        <f t="shared" si="9"/>
        <v>2.1252416436601845E-2</v>
      </c>
      <c r="T267" s="85">
        <f t="shared" si="10"/>
        <v>0.28590922896414706</v>
      </c>
      <c r="U267" s="77">
        <f t="shared" si="13"/>
        <v>0.99999999999999989</v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166.27890348837207</v>
      </c>
      <c r="H268" s="81" cm="1">
        <f t="array" ref="H268">IF(H509="","",
H509*LOOKUP($F268,_xlfn._xlws.FILTER($F$454:$F$463,H$454:H$463&lt;&gt;""),_xlfn._xlws.FILTER(H$454:H$463,H$454:H$463&lt;&gt;"")))</f>
        <v>158.18427224078528</v>
      </c>
      <c r="I268" s="81" cm="1">
        <f t="array" ref="I268">IF(I509="","",
I509*LOOKUP($F268,_xlfn._xlws.FILTER($F$454:$F$463,I$454:I$463&lt;&gt;""),_xlfn._xlws.FILTER(I$454:I$463,I$454:I$463&lt;&gt;"")))</f>
        <v>123.11121694750705</v>
      </c>
      <c r="J268" s="87">
        <f t="shared" si="11"/>
        <v>2.76</v>
      </c>
      <c r="K268" s="88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>399.20978478703148</v>
      </c>
      <c r="L268" s="84">
        <f t="shared" si="12"/>
        <v>165.23088277957922</v>
      </c>
      <c r="M268" s="77">
        <f t="shared" si="5"/>
        <v>6.0453246239222658E-4</v>
      </c>
      <c r="N268" s="12"/>
      <c r="O268" s="24">
        <v>46082</v>
      </c>
      <c r="P268" s="85">
        <f t="shared" si="6"/>
        <v>0.55599047806298862</v>
      </c>
      <c r="Q268" s="85">
        <f t="shared" si="7"/>
        <v>6.6310160695493461E-2</v>
      </c>
      <c r="R268" s="85">
        <f t="shared" si="8"/>
        <v>6.906049401082906E-2</v>
      </c>
      <c r="S268" s="85">
        <f t="shared" si="9"/>
        <v>2.1011193880981993E-2</v>
      </c>
      <c r="T268" s="85">
        <f t="shared" si="10"/>
        <v>0.28762767334970685</v>
      </c>
      <c r="U268" s="77">
        <f t="shared" si="13"/>
        <v>0.99999999999999989</v>
      </c>
      <c r="V268" s="12"/>
      <c r="W268" s="12"/>
    </row>
    <row r="269" spans="5:23" ht="13.5" customHeight="1">
      <c r="E269" s="12"/>
      <c r="F269" s="24">
        <v>46113</v>
      </c>
      <c r="G269" s="81" cm="1">
        <f t="array" ref="G269">IF(G510="","",
G510*LOOKUP($F269,_xlfn._xlws.FILTER($F$454:$F$463,G$454:G$463&lt;&gt;""),_xlfn._xlws.FILTER(G$454:G$463,G$454:G$463&lt;&gt;"")))</f>
        <v>167.31249418604651</v>
      </c>
      <c r="H269" s="81" cm="1">
        <f t="array" ref="H269">IF(H510="","",
H510*LOOKUP($F269,_xlfn._xlws.FILTER($F$454:$F$463,H$454:H$463&lt;&gt;""),_xlfn._xlws.FILTER(H$454:H$463,H$454:H$463&lt;&gt;"")))</f>
        <v>159.78947785681257</v>
      </c>
      <c r="I269" s="81" cm="1">
        <f t="array" ref="I269">IF(I510="","",
I510*LOOKUP($F269,_xlfn._xlws.FILTER($F$454:$F$463,I$454:I$463&lt;&gt;""),_xlfn._xlws.FILTER(I$454:I$463,I$454:I$463&lt;&gt;"")))</f>
        <v>123.66131175066837</v>
      </c>
      <c r="J269" s="87">
        <f t="shared" si="11"/>
        <v>2.67</v>
      </c>
      <c r="K269" s="88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>410.48274549401481</v>
      </c>
      <c r="L269" s="84">
        <f t="shared" si="12"/>
        <v>167.19290918143753</v>
      </c>
      <c r="M269" s="77">
        <f t="shared" si="5"/>
        <v>1.1874453303476473E-2</v>
      </c>
      <c r="N269" s="12"/>
      <c r="O269" s="24">
        <v>46113</v>
      </c>
      <c r="P269" s="85">
        <f t="shared" si="6"/>
        <v>0.55288135450424503</v>
      </c>
      <c r="Q269" s="85">
        <f t="shared" si="7"/>
        <v>6.6197002708608343E-2</v>
      </c>
      <c r="R269" s="85">
        <f t="shared" si="8"/>
        <v>6.8555021900402122E-2</v>
      </c>
      <c r="S269" s="85">
        <f t="shared" si="9"/>
        <v>2.008751796042443E-2</v>
      </c>
      <c r="T269" s="85">
        <f t="shared" si="10"/>
        <v>0.29227910292631998</v>
      </c>
      <c r="U269" s="77">
        <f t="shared" si="13"/>
        <v>0.99999999999999978</v>
      </c>
      <c r="V269" s="12"/>
      <c r="W269" s="12"/>
    </row>
    <row r="270" spans="5:23" ht="13.5" customHeight="1">
      <c r="E270" s="12"/>
      <c r="F270" s="24">
        <v>46143</v>
      </c>
      <c r="G270" s="81" cm="1">
        <f t="array" ref="G270">IF(G511="","",
G511*LOOKUP($F270,_xlfn._xlws.FILTER($F$454:$F$463,G$454:G$463&lt;&gt;""),_xlfn._xlws.FILTER(G$454:G$463,G$454:G$463&lt;&gt;"")))</f>
        <v>167.31249418604651</v>
      </c>
      <c r="H270" s="81" cm="1">
        <f t="array" ref="H270">IF(H511="","",
H511*LOOKUP($F270,_xlfn._xlws.FILTER($F$454:$F$463,H$454:H$463&lt;&gt;""),_xlfn._xlws.FILTER(H$454:H$463,H$454:H$463&lt;&gt;"")))</f>
        <v>159.7259053571679</v>
      </c>
      <c r="I270" s="81" cm="1">
        <f t="array" ref="I270">IF(I511="","",
I511*LOOKUP($F270,_xlfn._xlws.FILTER($F$454:$F$463,I$454:I$463&lt;&gt;""),_xlfn._xlws.FILTER(I$454:I$463,I$454:I$463&lt;&gt;"")))</f>
        <v>125.64165304204919</v>
      </c>
      <c r="J270" s="87">
        <f t="shared" si="11"/>
        <v>3.11</v>
      </c>
      <c r="K270" s="88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>457.81442283370711</v>
      </c>
      <c r="L270" s="84">
        <f t="shared" si="12"/>
        <v>173.56024227945639</v>
      </c>
      <c r="M270" s="77">
        <f t="shared" si="5"/>
        <v>3.8083750855181453E-2</v>
      </c>
      <c r="N270" s="12"/>
      <c r="O270" s="24">
        <v>46143</v>
      </c>
      <c r="P270" s="85">
        <f t="shared" si="6"/>
        <v>0.53259802405034951</v>
      </c>
      <c r="Q270" s="85">
        <f t="shared" si="7"/>
        <v>6.3743090160658086E-2</v>
      </c>
      <c r="R270" s="85">
        <f t="shared" si="8"/>
        <v>6.7097551681765413E-2</v>
      </c>
      <c r="S270" s="85">
        <f t="shared" si="9"/>
        <v>2.253943434370069E-2</v>
      </c>
      <c r="T270" s="85">
        <f t="shared" si="10"/>
        <v>0.31402189976352607</v>
      </c>
      <c r="U270" s="77">
        <f t="shared" si="13"/>
        <v>0.99999999999999978</v>
      </c>
      <c r="V270" s="12"/>
      <c r="W270" s="12"/>
    </row>
    <row r="271" spans="5:23" ht="13.5" customHeight="1">
      <c r="E271" s="12"/>
      <c r="F271" s="24">
        <v>46174</v>
      </c>
      <c r="G271" s="81" cm="1">
        <f t="array" ref="G271">IF(G512="","",
G512*LOOKUP($F271,_xlfn._xlws.FILTER($F$454:$F$463,G$454:G$463&lt;&gt;""),_xlfn._xlws.FILTER(G$454:G$463,G$454:G$463&lt;&gt;"")))</f>
        <v>167.31249418604651</v>
      </c>
      <c r="H271" s="81" cm="1">
        <f t="array" ref="H271">IF(H512="","",
H512*LOOKUP($F271,_xlfn._xlws.FILTER($F$454:$F$463,H$454:H$463&lt;&gt;""),_xlfn._xlws.FILTER(H$454:H$463,H$454:H$463&lt;&gt;"")))</f>
        <v>160.10734035503575</v>
      </c>
      <c r="I271" s="81" cm="1">
        <f t="array" ref="I271">IF(I512="","",
I512*LOOKUP($F271,_xlfn._xlws.FILTER($F$454:$F$463,I$454:I$463&lt;&gt;""),_xlfn._xlws.FILTER(I$454:I$463,I$454:I$463&lt;&gt;"")))</f>
        <v>123.22123590813931</v>
      </c>
      <c r="J271" s="87">
        <f t="shared" si="11"/>
        <v>3.11</v>
      </c>
      <c r="K271" s="88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>519.65795466755173</v>
      </c>
      <c r="L271" s="84">
        <f t="shared" si="12"/>
        <v>180.72464373422528</v>
      </c>
      <c r="M271" s="77">
        <f t="shared" si="5"/>
        <v>4.1279047324866092E-2</v>
      </c>
      <c r="N271" s="12"/>
      <c r="O271" s="24">
        <v>46174</v>
      </c>
      <c r="P271" s="85">
        <f t="shared" si="6"/>
        <v>0.51148443389755993</v>
      </c>
      <c r="Q271" s="85">
        <f t="shared" si="7"/>
        <v>6.1362333785234438E-2</v>
      </c>
      <c r="R271" s="85">
        <f t="shared" si="8"/>
        <v>6.3196272442974363E-2</v>
      </c>
      <c r="S271" s="85">
        <f t="shared" si="9"/>
        <v>2.1645911729047469E-2</v>
      </c>
      <c r="T271" s="85">
        <f t="shared" si="10"/>
        <v>0.34231104814518387</v>
      </c>
      <c r="U271" s="77">
        <f t="shared" si="13"/>
        <v>1</v>
      </c>
      <c r="V271" s="12"/>
      <c r="W271" s="12"/>
    </row>
    <row r="272" spans="5:23" ht="13.5" hidden="1" customHeight="1">
      <c r="E272" s="12"/>
      <c r="F272" s="24">
        <v>46204</v>
      </c>
      <c r="G272" s="81" cm="1">
        <f t="array" ref="G272">IF(G513="","",
G513*LOOKUP($F272,_xlfn._xlws.FILTER($F$454:$F$463,G$454:G$463&lt;&gt;""),_xlfn._xlws.FILTER(G$454:G$463,G$454:G$463&lt;&gt;"")))</f>
        <v>168.08768720930232</v>
      </c>
      <c r="H272" s="81" cm="1">
        <f t="array" ref="H272">IF(H513="","",
H513*LOOKUP($F272,_xlfn._xlws.FILTER($F$454:$F$463,H$454:H$463&lt;&gt;""),_xlfn._xlws.FILTER(H$454:H$463,H$454:H$463&lt;&gt;"")))</f>
        <v>161.0291415998831</v>
      </c>
      <c r="I272" s="81" cm="1">
        <f t="array" ref="I272">IF(I513="","",
I513*LOOKUP($F272,_xlfn._xlws.FILTER($F$454:$F$463,I$454:I$463&lt;&gt;""),_xlfn._xlws.FILTER(I$454:I$463,I$454:I$463&lt;&gt;"")))</f>
        <v>123.44127382940384</v>
      </c>
      <c r="J272" s="87">
        <f t="shared" si="11"/>
        <v>2.92</v>
      </c>
      <c r="K272" s="88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>488.71931256150003</v>
      </c>
      <c r="L272" s="84">
        <f t="shared" si="12"/>
        <v>177.31500435174419</v>
      </c>
      <c r="M272" s="77">
        <f t="shared" si="5"/>
        <v>-1.8866488332910047E-2</v>
      </c>
      <c r="N272" s="12"/>
      <c r="O272" s="24">
        <v>46204</v>
      </c>
      <c r="P272" s="85">
        <f t="shared" si="6"/>
        <v>0.52373529171722222</v>
      </c>
      <c r="Q272" s="85">
        <f t="shared" si="7"/>
        <v>6.2902367783734647E-2</v>
      </c>
      <c r="R272" s="85">
        <f t="shared" si="8"/>
        <v>6.4526511607893383E-2</v>
      </c>
      <c r="S272" s="85">
        <f t="shared" si="9"/>
        <v>2.0714298760394996E-2</v>
      </c>
      <c r="T272" s="85">
        <f t="shared" si="10"/>
        <v>0.32812153013075462</v>
      </c>
      <c r="U272" s="77">
        <f t="shared" si="13"/>
        <v>0.99999999999999978</v>
      </c>
      <c r="V272" s="12"/>
      <c r="W272" s="12"/>
    </row>
    <row r="273" spans="5:23" ht="13.5" hidden="1" customHeight="1">
      <c r="E273" s="12"/>
      <c r="F273" s="24">
        <v>46235</v>
      </c>
      <c r="G273" s="81" cm="1">
        <f t="array" ref="G273">IF(G514="","",
G514*LOOKUP($F273,_xlfn._xlws.FILTER($F$454:$F$463,G$454:G$463&lt;&gt;""),_xlfn._xlws.FILTER(G$454:G$463,G$454:G$463&lt;&gt;"")))</f>
        <v>168.08768720930232</v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7" t="str">
        <f t="shared" si="11"/>
        <v/>
      </c>
      <c r="K273" s="88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5" t="str">
        <f t="shared" si="10"/>
        <v/>
      </c>
      <c r="U273" s="7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cm="1">
        <f t="array" ref="G274">IF(G515="","",
G515*LOOKUP($F274,_xlfn._xlws.FILTER($F$454:$F$463,G$454:G$463&lt;&gt;""),_xlfn._xlws.FILTER(G$454:G$463,G$454:G$463&lt;&gt;"")))</f>
        <v>168.08768720930232</v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7" t="str">
        <f t="shared" si="11"/>
        <v/>
      </c>
      <c r="K274" s="88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5" t="str">
        <f t="shared" si="10"/>
        <v/>
      </c>
      <c r="U274" s="7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7" t="str">
        <f t="shared" si="11"/>
        <v/>
      </c>
      <c r="K275" s="88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5" t="str">
        <f t="shared" si="10"/>
        <v/>
      </c>
      <c r="U275" s="7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7" t="str">
        <f t="shared" si="11"/>
        <v/>
      </c>
      <c r="K276" s="88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5" t="str">
        <f t="shared" si="10"/>
        <v/>
      </c>
      <c r="U276" s="7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7" t="str">
        <f t="shared" si="11"/>
        <v/>
      </c>
      <c r="K277" s="88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5" t="str">
        <f t="shared" si="10"/>
        <v/>
      </c>
      <c r="U277" s="7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7" t="str">
        <f t="shared" si="11"/>
        <v/>
      </c>
      <c r="K278" s="88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5" t="str">
        <f t="shared" si="10"/>
        <v/>
      </c>
      <c r="U278" s="7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7" t="str">
        <f t="shared" si="11"/>
        <v/>
      </c>
      <c r="K279" s="88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5" t="str">
        <f t="shared" si="10"/>
        <v/>
      </c>
      <c r="U279" s="7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7" t="str">
        <f t="shared" si="11"/>
        <v/>
      </c>
      <c r="K280" s="88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5" t="str">
        <f t="shared" si="10"/>
        <v/>
      </c>
      <c r="U280" s="7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7" t="str">
        <f t="shared" si="11"/>
        <v/>
      </c>
      <c r="K281" s="88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5" t="str">
        <f t="shared" si="10"/>
        <v/>
      </c>
      <c r="U281" s="7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7" t="str">
        <f t="shared" si="11"/>
        <v/>
      </c>
      <c r="K282" s="88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5" t="str">
        <f t="shared" si="10"/>
        <v/>
      </c>
      <c r="U282" s="7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7" t="str">
        <f t="shared" si="11"/>
        <v/>
      </c>
      <c r="K283" s="88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5" t="str">
        <f t="shared" si="10"/>
        <v/>
      </c>
      <c r="U283" s="7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7" t="str">
        <f t="shared" si="11"/>
        <v/>
      </c>
      <c r="K284" s="88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5" t="str">
        <f t="shared" si="10"/>
        <v/>
      </c>
      <c r="U284" s="7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7" t="str">
        <f t="shared" si="11"/>
        <v/>
      </c>
      <c r="K285" s="88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5" t="str">
        <f t="shared" si="10"/>
        <v/>
      </c>
      <c r="U285" s="7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7" t="str">
        <f t="shared" si="11"/>
        <v/>
      </c>
      <c r="K286" s="88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5" t="str">
        <f t="shared" si="10"/>
        <v/>
      </c>
      <c r="U286" s="7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7" t="str">
        <f t="shared" si="11"/>
        <v/>
      </c>
      <c r="K287" s="88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5" t="str">
        <f t="shared" si="10"/>
        <v/>
      </c>
      <c r="U287" s="7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7" t="str">
        <f t="shared" si="11"/>
        <v/>
      </c>
      <c r="K288" s="88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5" t="str">
        <f t="shared" si="10"/>
        <v/>
      </c>
      <c r="U288" s="7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7" t="str">
        <f t="shared" si="11"/>
        <v/>
      </c>
      <c r="K289" s="88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5" t="str">
        <f t="shared" si="10"/>
        <v/>
      </c>
      <c r="U289" s="7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7" t="str">
        <f t="shared" si="11"/>
        <v/>
      </c>
      <c r="K290" s="88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5" t="str">
        <f t="shared" si="10"/>
        <v/>
      </c>
      <c r="U290" s="7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7" t="str">
        <f t="shared" si="11"/>
        <v/>
      </c>
      <c r="K291" s="88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5" t="str">
        <f t="shared" si="10"/>
        <v/>
      </c>
      <c r="U291" s="7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7" t="str">
        <f t="shared" si="11"/>
        <v/>
      </c>
      <c r="K292" s="88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5" t="str">
        <f t="shared" si="10"/>
        <v/>
      </c>
      <c r="U292" s="7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7" t="str">
        <f t="shared" si="11"/>
        <v/>
      </c>
      <c r="K293" s="88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5" t="str">
        <f t="shared" si="10"/>
        <v/>
      </c>
      <c r="U293" s="7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7" t="str">
        <f t="shared" si="11"/>
        <v/>
      </c>
      <c r="K294" s="88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5" t="str">
        <f t="shared" si="10"/>
        <v/>
      </c>
      <c r="U294" s="7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7" t="str">
        <f t="shared" si="11"/>
        <v/>
      </c>
      <c r="K295" s="88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5" t="str">
        <f t="shared" si="10"/>
        <v/>
      </c>
      <c r="U295" s="7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7" t="str">
        <f t="shared" si="11"/>
        <v/>
      </c>
      <c r="K296" s="88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5" t="str">
        <f t="shared" si="10"/>
        <v/>
      </c>
      <c r="U296" s="7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7" t="str">
        <f t="shared" si="11"/>
        <v/>
      </c>
      <c r="K297" s="88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5" t="str">
        <f t="shared" si="10"/>
        <v/>
      </c>
      <c r="U297" s="7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7" t="str">
        <f t="shared" si="11"/>
        <v/>
      </c>
      <c r="K298" s="88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5" t="str">
        <f t="shared" si="10"/>
        <v/>
      </c>
      <c r="U298" s="7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7" t="str">
        <f t="shared" si="11"/>
        <v/>
      </c>
      <c r="K299" s="88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5" t="str">
        <f t="shared" si="10"/>
        <v/>
      </c>
      <c r="U299" s="7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7" t="str">
        <f t="shared" si="11"/>
        <v/>
      </c>
      <c r="K300" s="88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5" t="str">
        <f t="shared" si="10"/>
        <v/>
      </c>
      <c r="U300" s="7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7" t="str">
        <f t="shared" si="11"/>
        <v/>
      </c>
      <c r="K301" s="88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5" t="str">
        <f t="shared" si="10"/>
        <v/>
      </c>
      <c r="U301" s="7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7" t="str">
        <f t="shared" si="11"/>
        <v/>
      </c>
      <c r="K302" s="88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5" t="str">
        <f t="shared" si="10"/>
        <v/>
      </c>
      <c r="U302" s="7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7" t="str">
        <f t="shared" si="11"/>
        <v/>
      </c>
      <c r="K303" s="88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5" t="str">
        <f t="shared" si="10"/>
        <v/>
      </c>
      <c r="U303" s="7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7" t="str">
        <f t="shared" si="11"/>
        <v/>
      </c>
      <c r="K304" s="88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5" t="str">
        <f t="shared" si="10"/>
        <v/>
      </c>
      <c r="U304" s="7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7" t="str">
        <f t="shared" si="11"/>
        <v/>
      </c>
      <c r="K305" s="88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5" t="str">
        <f t="shared" si="10"/>
        <v/>
      </c>
      <c r="U305" s="7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7" t="str">
        <f t="shared" si="11"/>
        <v/>
      </c>
      <c r="K306" s="88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5" t="str">
        <f t="shared" ref="T306:T369" si="19">IFERROR((K306*U$480)/$L306*($L$171/U$481),"")</f>
        <v/>
      </c>
      <c r="U306" s="7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7" t="str">
        <f t="shared" ref="J307:J370" si="20">IF(J548="","",J548)</f>
        <v/>
      </c>
      <c r="K307" s="88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5" t="str">
        <f t="shared" si="19"/>
        <v/>
      </c>
      <c r="U307" s="7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7" t="str">
        <f t="shared" si="20"/>
        <v/>
      </c>
      <c r="K308" s="88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5" t="str">
        <f t="shared" si="19"/>
        <v/>
      </c>
      <c r="U308" s="7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7" t="str">
        <f t="shared" si="20"/>
        <v/>
      </c>
      <c r="K309" s="88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5" t="str">
        <f t="shared" si="19"/>
        <v/>
      </c>
      <c r="U309" s="7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7" t="str">
        <f t="shared" si="20"/>
        <v/>
      </c>
      <c r="K310" s="88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5" t="str">
        <f t="shared" si="19"/>
        <v/>
      </c>
      <c r="U310" s="7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7" t="str">
        <f t="shared" si="20"/>
        <v/>
      </c>
      <c r="K311" s="88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5" t="str">
        <f t="shared" si="19"/>
        <v/>
      </c>
      <c r="U311" s="7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7" t="str">
        <f t="shared" si="20"/>
        <v/>
      </c>
      <c r="K312" s="88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5" t="str">
        <f t="shared" si="19"/>
        <v/>
      </c>
      <c r="U312" s="7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7" t="str">
        <f t="shared" si="20"/>
        <v/>
      </c>
      <c r="K313" s="88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5" t="str">
        <f t="shared" si="19"/>
        <v/>
      </c>
      <c r="U313" s="7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7" t="str">
        <f t="shared" si="20"/>
        <v/>
      </c>
      <c r="K314" s="88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5" t="str">
        <f t="shared" si="19"/>
        <v/>
      </c>
      <c r="U314" s="7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7" t="str">
        <f t="shared" si="20"/>
        <v/>
      </c>
      <c r="K315" s="88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5" t="str">
        <f t="shared" si="19"/>
        <v/>
      </c>
      <c r="U315" s="7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7" t="str">
        <f t="shared" si="20"/>
        <v/>
      </c>
      <c r="K316" s="88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5" t="str">
        <f t="shared" si="19"/>
        <v/>
      </c>
      <c r="U316" s="7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7" t="str">
        <f t="shared" si="20"/>
        <v/>
      </c>
      <c r="K317" s="88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5" t="str">
        <f t="shared" si="19"/>
        <v/>
      </c>
      <c r="U317" s="7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7" t="str">
        <f t="shared" si="20"/>
        <v/>
      </c>
      <c r="K318" s="88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5" t="str">
        <f t="shared" si="19"/>
        <v/>
      </c>
      <c r="U318" s="7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7" t="str">
        <f t="shared" si="20"/>
        <v/>
      </c>
      <c r="K319" s="88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5" t="str">
        <f t="shared" si="19"/>
        <v/>
      </c>
      <c r="U319" s="7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7" t="str">
        <f t="shared" si="20"/>
        <v/>
      </c>
      <c r="K320" s="88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5" t="str">
        <f t="shared" si="19"/>
        <v/>
      </c>
      <c r="U320" s="7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7" t="str">
        <f t="shared" si="20"/>
        <v/>
      </c>
      <c r="K321" s="88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5" t="str">
        <f t="shared" si="19"/>
        <v/>
      </c>
      <c r="U321" s="7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7" t="str">
        <f t="shared" si="20"/>
        <v/>
      </c>
      <c r="K322" s="88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5" t="str">
        <f t="shared" si="19"/>
        <v/>
      </c>
      <c r="U322" s="7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7" t="str">
        <f t="shared" si="20"/>
        <v/>
      </c>
      <c r="K323" s="88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5" t="str">
        <f t="shared" si="19"/>
        <v/>
      </c>
      <c r="U323" s="7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7" t="str">
        <f t="shared" si="20"/>
        <v/>
      </c>
      <c r="K324" s="88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5" t="str">
        <f t="shared" si="19"/>
        <v/>
      </c>
      <c r="U324" s="7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7" t="str">
        <f t="shared" si="20"/>
        <v/>
      </c>
      <c r="K325" s="88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5" t="str">
        <f t="shared" si="19"/>
        <v/>
      </c>
      <c r="U325" s="7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7" t="str">
        <f t="shared" si="20"/>
        <v/>
      </c>
      <c r="K326" s="88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5" t="str">
        <f t="shared" si="19"/>
        <v/>
      </c>
      <c r="U326" s="7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7" t="str">
        <f t="shared" si="20"/>
        <v/>
      </c>
      <c r="K327" s="88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5" t="str">
        <f t="shared" si="19"/>
        <v/>
      </c>
      <c r="U327" s="7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7" t="str">
        <f t="shared" si="20"/>
        <v/>
      </c>
      <c r="K328" s="88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5" t="str">
        <f t="shared" si="19"/>
        <v/>
      </c>
      <c r="U328" s="7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7" t="str">
        <f t="shared" si="20"/>
        <v/>
      </c>
      <c r="K329" s="88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5" t="str">
        <f t="shared" si="19"/>
        <v/>
      </c>
      <c r="U329" s="7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7" t="str">
        <f t="shared" si="20"/>
        <v/>
      </c>
      <c r="K330" s="88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5" t="str">
        <f t="shared" si="19"/>
        <v/>
      </c>
      <c r="U330" s="7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7" t="str">
        <f t="shared" si="20"/>
        <v/>
      </c>
      <c r="K331" s="88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5" t="str">
        <f t="shared" si="19"/>
        <v/>
      </c>
      <c r="U331" s="7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7" t="str">
        <f t="shared" si="20"/>
        <v/>
      </c>
      <c r="K332" s="88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5" t="str">
        <f t="shared" si="19"/>
        <v/>
      </c>
      <c r="U332" s="7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7" t="str">
        <f t="shared" si="20"/>
        <v/>
      </c>
      <c r="K333" s="88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5" t="str">
        <f t="shared" si="19"/>
        <v/>
      </c>
      <c r="U333" s="7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7" t="str">
        <f t="shared" si="20"/>
        <v/>
      </c>
      <c r="K334" s="88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5" t="str">
        <f t="shared" si="19"/>
        <v/>
      </c>
      <c r="U334" s="7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7" t="str">
        <f t="shared" si="20"/>
        <v/>
      </c>
      <c r="K335" s="88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5" t="str">
        <f t="shared" si="19"/>
        <v/>
      </c>
      <c r="U335" s="7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7" t="str">
        <f t="shared" si="20"/>
        <v/>
      </c>
      <c r="K336" s="88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5" t="str">
        <f t="shared" si="19"/>
        <v/>
      </c>
      <c r="U336" s="7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7" t="str">
        <f t="shared" si="20"/>
        <v/>
      </c>
      <c r="K337" s="88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5" t="str">
        <f t="shared" si="19"/>
        <v/>
      </c>
      <c r="U337" s="7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7" t="str">
        <f t="shared" si="20"/>
        <v/>
      </c>
      <c r="K338" s="88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5" t="str">
        <f t="shared" si="19"/>
        <v/>
      </c>
      <c r="U338" s="7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7" t="str">
        <f t="shared" si="20"/>
        <v/>
      </c>
      <c r="K339" s="88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5" t="str">
        <f t="shared" si="19"/>
        <v/>
      </c>
      <c r="U339" s="7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7" t="str">
        <f t="shared" si="20"/>
        <v/>
      </c>
      <c r="K340" s="88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5" t="str">
        <f t="shared" si="19"/>
        <v/>
      </c>
      <c r="U340" s="7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7" t="str">
        <f t="shared" si="20"/>
        <v/>
      </c>
      <c r="K341" s="88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5" t="str">
        <f t="shared" si="19"/>
        <v/>
      </c>
      <c r="U341" s="7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7" t="str">
        <f t="shared" si="20"/>
        <v/>
      </c>
      <c r="K342" s="88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5" t="str">
        <f t="shared" si="19"/>
        <v/>
      </c>
      <c r="U342" s="7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7" t="str">
        <f t="shared" si="20"/>
        <v/>
      </c>
      <c r="K343" s="88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5" t="str">
        <f t="shared" si="19"/>
        <v/>
      </c>
      <c r="U343" s="7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7" t="str">
        <f t="shared" si="20"/>
        <v/>
      </c>
      <c r="K344" s="88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5" t="str">
        <f t="shared" si="19"/>
        <v/>
      </c>
      <c r="U344" s="7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7" t="str">
        <f t="shared" si="20"/>
        <v/>
      </c>
      <c r="K345" s="88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5" t="str">
        <f t="shared" si="19"/>
        <v/>
      </c>
      <c r="U345" s="7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7" t="str">
        <f t="shared" si="20"/>
        <v/>
      </c>
      <c r="K346" s="88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5" t="str">
        <f t="shared" si="19"/>
        <v/>
      </c>
      <c r="U346" s="7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7" t="str">
        <f t="shared" si="20"/>
        <v/>
      </c>
      <c r="K347" s="88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5" t="str">
        <f t="shared" si="19"/>
        <v/>
      </c>
      <c r="U347" s="7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7" t="str">
        <f t="shared" si="20"/>
        <v/>
      </c>
      <c r="K348" s="88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5" t="str">
        <f t="shared" si="19"/>
        <v/>
      </c>
      <c r="U348" s="7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7" t="str">
        <f t="shared" si="20"/>
        <v/>
      </c>
      <c r="K349" s="88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5" t="str">
        <f t="shared" si="19"/>
        <v/>
      </c>
      <c r="U349" s="7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7" t="str">
        <f t="shared" si="20"/>
        <v/>
      </c>
      <c r="K350" s="88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5" t="str">
        <f t="shared" si="19"/>
        <v/>
      </c>
      <c r="U350" s="7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7" t="str">
        <f t="shared" si="20"/>
        <v/>
      </c>
      <c r="K351" s="88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5" t="str">
        <f t="shared" si="19"/>
        <v/>
      </c>
      <c r="U351" s="7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7" t="str">
        <f t="shared" si="20"/>
        <v/>
      </c>
      <c r="K352" s="88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5" t="str">
        <f t="shared" si="19"/>
        <v/>
      </c>
      <c r="U352" s="7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7" t="str">
        <f t="shared" si="20"/>
        <v/>
      </c>
      <c r="K353" s="88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5" t="str">
        <f t="shared" si="19"/>
        <v/>
      </c>
      <c r="U353" s="7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7" t="str">
        <f t="shared" si="20"/>
        <v/>
      </c>
      <c r="K354" s="88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5" t="str">
        <f t="shared" si="19"/>
        <v/>
      </c>
      <c r="U354" s="7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7" t="str">
        <f t="shared" si="20"/>
        <v/>
      </c>
      <c r="K355" s="88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5" t="str">
        <f t="shared" si="19"/>
        <v/>
      </c>
      <c r="U355" s="7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7" t="str">
        <f t="shared" si="20"/>
        <v/>
      </c>
      <c r="K356" s="88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5" t="str">
        <f t="shared" si="19"/>
        <v/>
      </c>
      <c r="U356" s="7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7" t="str">
        <f t="shared" si="20"/>
        <v/>
      </c>
      <c r="K357" s="88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5" t="str">
        <f t="shared" si="19"/>
        <v/>
      </c>
      <c r="U357" s="7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7" t="str">
        <f t="shared" si="20"/>
        <v/>
      </c>
      <c r="K358" s="88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5" t="str">
        <f t="shared" si="19"/>
        <v/>
      </c>
      <c r="U358" s="7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7" t="str">
        <f t="shared" si="20"/>
        <v/>
      </c>
      <c r="K359" s="88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5" t="str">
        <f t="shared" si="19"/>
        <v/>
      </c>
      <c r="U359" s="7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7" t="str">
        <f t="shared" si="20"/>
        <v/>
      </c>
      <c r="K360" s="88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5" t="str">
        <f t="shared" si="19"/>
        <v/>
      </c>
      <c r="U360" s="7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7" t="str">
        <f t="shared" si="20"/>
        <v/>
      </c>
      <c r="K361" s="88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5" t="str">
        <f t="shared" si="19"/>
        <v/>
      </c>
      <c r="U361" s="7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7" t="str">
        <f t="shared" si="20"/>
        <v/>
      </c>
      <c r="K362" s="88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5" t="str">
        <f t="shared" si="19"/>
        <v/>
      </c>
      <c r="U362" s="7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7" t="str">
        <f t="shared" si="20"/>
        <v/>
      </c>
      <c r="K363" s="88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5" t="str">
        <f t="shared" si="19"/>
        <v/>
      </c>
      <c r="U363" s="7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7" t="str">
        <f t="shared" si="20"/>
        <v/>
      </c>
      <c r="K364" s="88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5" t="str">
        <f t="shared" si="19"/>
        <v/>
      </c>
      <c r="U364" s="7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7" t="str">
        <f t="shared" si="20"/>
        <v/>
      </c>
      <c r="K365" s="88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5" t="str">
        <f t="shared" si="19"/>
        <v/>
      </c>
      <c r="U365" s="7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7" t="str">
        <f t="shared" si="20"/>
        <v/>
      </c>
      <c r="K366" s="88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5" t="str">
        <f t="shared" si="19"/>
        <v/>
      </c>
      <c r="U366" s="7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7" t="str">
        <f t="shared" si="20"/>
        <v/>
      </c>
      <c r="K367" s="88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5" t="str">
        <f t="shared" si="19"/>
        <v/>
      </c>
      <c r="U367" s="7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7" t="str">
        <f t="shared" si="20"/>
        <v/>
      </c>
      <c r="K368" s="88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5" t="str">
        <f t="shared" si="19"/>
        <v/>
      </c>
      <c r="U368" s="7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7" t="str">
        <f t="shared" si="20"/>
        <v/>
      </c>
      <c r="K369" s="88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5" t="str">
        <f t="shared" si="19"/>
        <v/>
      </c>
      <c r="U369" s="7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7" t="str">
        <f t="shared" si="20"/>
        <v/>
      </c>
      <c r="K370" s="88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5" t="str">
        <f t="shared" ref="T370:T433" si="28">IFERROR((K370*U$480)/$L370*($L$171/U$481),"")</f>
        <v/>
      </c>
      <c r="U370" s="7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7" t="str">
        <f t="shared" ref="J371:J434" si="29">IF(J612="","",J612)</f>
        <v/>
      </c>
      <c r="K371" s="88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5" t="str">
        <f t="shared" si="28"/>
        <v/>
      </c>
      <c r="U371" s="7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7" t="str">
        <f t="shared" si="29"/>
        <v/>
      </c>
      <c r="K372" s="88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5" t="str">
        <f t="shared" si="28"/>
        <v/>
      </c>
      <c r="U372" s="7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7" t="str">
        <f t="shared" si="29"/>
        <v/>
      </c>
      <c r="K373" s="88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5" t="str">
        <f t="shared" si="28"/>
        <v/>
      </c>
      <c r="U373" s="7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7" t="str">
        <f t="shared" si="29"/>
        <v/>
      </c>
      <c r="K374" s="88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5" t="str">
        <f t="shared" si="28"/>
        <v/>
      </c>
      <c r="U374" s="7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7" t="str">
        <f t="shared" si="29"/>
        <v/>
      </c>
      <c r="K375" s="88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5" t="str">
        <f t="shared" si="28"/>
        <v/>
      </c>
      <c r="U375" s="7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7" t="str">
        <f t="shared" si="29"/>
        <v/>
      </c>
      <c r="K376" s="88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5" t="str">
        <f t="shared" si="28"/>
        <v/>
      </c>
      <c r="U376" s="7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7" t="str">
        <f t="shared" si="29"/>
        <v/>
      </c>
      <c r="K377" s="88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5" t="str">
        <f t="shared" si="28"/>
        <v/>
      </c>
      <c r="U377" s="7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7" t="str">
        <f t="shared" si="29"/>
        <v/>
      </c>
      <c r="K378" s="88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5" t="str">
        <f t="shared" si="28"/>
        <v/>
      </c>
      <c r="U378" s="7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7" t="str">
        <f t="shared" si="29"/>
        <v/>
      </c>
      <c r="K379" s="88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5" t="str">
        <f t="shared" si="28"/>
        <v/>
      </c>
      <c r="U379" s="7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7" t="str">
        <f t="shared" si="29"/>
        <v/>
      </c>
      <c r="K380" s="88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5" t="str">
        <f t="shared" si="28"/>
        <v/>
      </c>
      <c r="U380" s="7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7" t="str">
        <f t="shared" si="29"/>
        <v/>
      </c>
      <c r="K381" s="88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5" t="str">
        <f t="shared" si="28"/>
        <v/>
      </c>
      <c r="U381" s="7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7" t="str">
        <f t="shared" si="29"/>
        <v/>
      </c>
      <c r="K382" s="88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5" t="str">
        <f t="shared" si="28"/>
        <v/>
      </c>
      <c r="U382" s="7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7" t="str">
        <f t="shared" si="29"/>
        <v/>
      </c>
      <c r="K383" s="88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5" t="str">
        <f t="shared" si="28"/>
        <v/>
      </c>
      <c r="U383" s="7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7" t="str">
        <f t="shared" si="29"/>
        <v/>
      </c>
      <c r="K384" s="88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5" t="str">
        <f t="shared" si="28"/>
        <v/>
      </c>
      <c r="U384" s="7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7" t="str">
        <f t="shared" si="29"/>
        <v/>
      </c>
      <c r="K385" s="88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5" t="str">
        <f t="shared" si="28"/>
        <v/>
      </c>
      <c r="U385" s="7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7" t="str">
        <f t="shared" si="29"/>
        <v/>
      </c>
      <c r="K386" s="88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5" t="str">
        <f t="shared" si="28"/>
        <v/>
      </c>
      <c r="U386" s="7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7" t="str">
        <f t="shared" si="29"/>
        <v/>
      </c>
      <c r="K387" s="88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5" t="str">
        <f t="shared" si="28"/>
        <v/>
      </c>
      <c r="U387" s="7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7" t="str">
        <f t="shared" si="29"/>
        <v/>
      </c>
      <c r="K388" s="88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5" t="str">
        <f t="shared" si="28"/>
        <v/>
      </c>
      <c r="U388" s="7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7" t="str">
        <f t="shared" si="29"/>
        <v/>
      </c>
      <c r="K389" s="88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5" t="str">
        <f t="shared" si="28"/>
        <v/>
      </c>
      <c r="U389" s="7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7" t="str">
        <f t="shared" si="29"/>
        <v/>
      </c>
      <c r="K390" s="88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5" t="str">
        <f t="shared" si="28"/>
        <v/>
      </c>
      <c r="U390" s="7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7" t="str">
        <f t="shared" si="29"/>
        <v/>
      </c>
      <c r="K391" s="88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5" t="str">
        <f t="shared" si="28"/>
        <v/>
      </c>
      <c r="U391" s="7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7" t="str">
        <f t="shared" si="29"/>
        <v/>
      </c>
      <c r="K392" s="88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5" t="str">
        <f t="shared" si="28"/>
        <v/>
      </c>
      <c r="U392" s="7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7" t="str">
        <f t="shared" si="29"/>
        <v/>
      </c>
      <c r="K393" s="88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5" t="str">
        <f t="shared" si="28"/>
        <v/>
      </c>
      <c r="U393" s="7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7" t="str">
        <f t="shared" si="29"/>
        <v/>
      </c>
      <c r="K394" s="88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5" t="str">
        <f t="shared" si="28"/>
        <v/>
      </c>
      <c r="U394" s="7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7" t="str">
        <f t="shared" si="29"/>
        <v/>
      </c>
      <c r="K395" s="88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5" t="str">
        <f t="shared" si="28"/>
        <v/>
      </c>
      <c r="U395" s="7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7" t="str">
        <f t="shared" si="29"/>
        <v/>
      </c>
      <c r="K396" s="88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5" t="str">
        <f t="shared" si="28"/>
        <v/>
      </c>
      <c r="U396" s="7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7" t="str">
        <f t="shared" si="29"/>
        <v/>
      </c>
      <c r="K397" s="88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5" t="str">
        <f t="shared" si="28"/>
        <v/>
      </c>
      <c r="U397" s="7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7" t="str">
        <f t="shared" si="29"/>
        <v/>
      </c>
      <c r="K398" s="88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5" t="str">
        <f t="shared" si="28"/>
        <v/>
      </c>
      <c r="U398" s="7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7" t="str">
        <f t="shared" si="29"/>
        <v/>
      </c>
      <c r="K399" s="88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5" t="str">
        <f t="shared" si="28"/>
        <v/>
      </c>
      <c r="U399" s="7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7" t="str">
        <f t="shared" si="29"/>
        <v/>
      </c>
      <c r="K400" s="88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5" t="str">
        <f t="shared" si="28"/>
        <v/>
      </c>
      <c r="U400" s="7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7" t="str">
        <f t="shared" si="29"/>
        <v/>
      </c>
      <c r="K401" s="88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5" t="str">
        <f t="shared" si="28"/>
        <v/>
      </c>
      <c r="U401" s="7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7" t="str">
        <f t="shared" si="29"/>
        <v/>
      </c>
      <c r="K402" s="88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5" t="str">
        <f t="shared" si="28"/>
        <v/>
      </c>
      <c r="U402" s="7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7" t="str">
        <f t="shared" si="29"/>
        <v/>
      </c>
      <c r="K403" s="88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5" t="str">
        <f t="shared" si="28"/>
        <v/>
      </c>
      <c r="U403" s="7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7" t="str">
        <f t="shared" si="29"/>
        <v/>
      </c>
      <c r="K404" s="88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5" t="str">
        <f t="shared" si="28"/>
        <v/>
      </c>
      <c r="U404" s="7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7" t="str">
        <f t="shared" si="29"/>
        <v/>
      </c>
      <c r="K405" s="88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5" t="str">
        <f t="shared" si="28"/>
        <v/>
      </c>
      <c r="U405" s="7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7" t="str">
        <f t="shared" si="29"/>
        <v/>
      </c>
      <c r="K406" s="88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5" t="str">
        <f t="shared" si="28"/>
        <v/>
      </c>
      <c r="U406" s="7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7" t="str">
        <f t="shared" si="29"/>
        <v/>
      </c>
      <c r="K407" s="88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5" t="str">
        <f t="shared" si="28"/>
        <v/>
      </c>
      <c r="U407" s="7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7" t="str">
        <f t="shared" si="29"/>
        <v/>
      </c>
      <c r="K408" s="88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5" t="str">
        <f t="shared" si="28"/>
        <v/>
      </c>
      <c r="U408" s="7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7" t="str">
        <f t="shared" si="29"/>
        <v/>
      </c>
      <c r="K409" s="88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5" t="str">
        <f t="shared" si="28"/>
        <v/>
      </c>
      <c r="U409" s="7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7" t="str">
        <f t="shared" si="29"/>
        <v/>
      </c>
      <c r="K410" s="88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5" t="str">
        <f t="shared" si="28"/>
        <v/>
      </c>
      <c r="U410" s="7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7" t="str">
        <f t="shared" si="29"/>
        <v/>
      </c>
      <c r="K411" s="88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5" t="str">
        <f t="shared" si="28"/>
        <v/>
      </c>
      <c r="U411" s="7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7" t="str">
        <f t="shared" si="29"/>
        <v/>
      </c>
      <c r="K412" s="88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5" t="str">
        <f t="shared" si="28"/>
        <v/>
      </c>
      <c r="U412" s="7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7" t="str">
        <f t="shared" si="29"/>
        <v/>
      </c>
      <c r="K413" s="88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5" t="str">
        <f t="shared" si="28"/>
        <v/>
      </c>
      <c r="U413" s="7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7" t="str">
        <f t="shared" si="29"/>
        <v/>
      </c>
      <c r="K414" s="88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5" t="str">
        <f t="shared" si="28"/>
        <v/>
      </c>
      <c r="U414" s="7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7" t="str">
        <f t="shared" si="29"/>
        <v/>
      </c>
      <c r="K415" s="88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5" t="str">
        <f t="shared" si="28"/>
        <v/>
      </c>
      <c r="U415" s="7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7" t="str">
        <f t="shared" si="29"/>
        <v/>
      </c>
      <c r="K416" s="88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5" t="str">
        <f t="shared" si="28"/>
        <v/>
      </c>
      <c r="U416" s="7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7" t="str">
        <f t="shared" si="29"/>
        <v/>
      </c>
      <c r="K417" s="88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5" t="str">
        <f t="shared" si="28"/>
        <v/>
      </c>
      <c r="U417" s="7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7" t="str">
        <f t="shared" si="29"/>
        <v/>
      </c>
      <c r="K418" s="88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5" t="str">
        <f t="shared" si="28"/>
        <v/>
      </c>
      <c r="U418" s="7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7" t="str">
        <f t="shared" si="29"/>
        <v/>
      </c>
      <c r="K419" s="88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5" t="str">
        <f t="shared" si="28"/>
        <v/>
      </c>
      <c r="U419" s="7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7" t="str">
        <f t="shared" si="29"/>
        <v/>
      </c>
      <c r="K420" s="88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5" t="str">
        <f t="shared" si="28"/>
        <v/>
      </c>
      <c r="U420" s="7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7" t="str">
        <f t="shared" si="29"/>
        <v/>
      </c>
      <c r="K421" s="88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5" t="str">
        <f t="shared" si="28"/>
        <v/>
      </c>
      <c r="U421" s="7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7" t="str">
        <f t="shared" si="29"/>
        <v/>
      </c>
      <c r="K422" s="88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5" t="str">
        <f t="shared" si="28"/>
        <v/>
      </c>
      <c r="U422" s="7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7" t="str">
        <f t="shared" si="29"/>
        <v/>
      </c>
      <c r="K423" s="88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5" t="str">
        <f t="shared" si="28"/>
        <v/>
      </c>
      <c r="U423" s="7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7" t="str">
        <f t="shared" si="29"/>
        <v/>
      </c>
      <c r="K424" s="88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5" t="str">
        <f t="shared" si="28"/>
        <v/>
      </c>
      <c r="U424" s="7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7" t="str">
        <f t="shared" si="29"/>
        <v/>
      </c>
      <c r="K425" s="88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5" t="str">
        <f t="shared" si="28"/>
        <v/>
      </c>
      <c r="U425" s="7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7" t="str">
        <f t="shared" si="29"/>
        <v/>
      </c>
      <c r="K426" s="88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5" t="str">
        <f t="shared" si="28"/>
        <v/>
      </c>
      <c r="U426" s="7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7" t="str">
        <f t="shared" si="29"/>
        <v/>
      </c>
      <c r="K427" s="88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5" t="str">
        <f t="shared" si="28"/>
        <v/>
      </c>
      <c r="U427" s="7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7" t="str">
        <f t="shared" si="29"/>
        <v/>
      </c>
      <c r="K428" s="88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5" t="str">
        <f t="shared" si="28"/>
        <v/>
      </c>
      <c r="U428" s="7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7" t="str">
        <f t="shared" si="29"/>
        <v/>
      </c>
      <c r="K429" s="88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5" t="str">
        <f t="shared" si="28"/>
        <v/>
      </c>
      <c r="U429" s="7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7" t="str">
        <f t="shared" si="29"/>
        <v/>
      </c>
      <c r="K430" s="88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5" t="str">
        <f t="shared" si="28"/>
        <v/>
      </c>
      <c r="U430" s="7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7" t="str">
        <f t="shared" si="29"/>
        <v/>
      </c>
      <c r="K431" s="88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5" t="str">
        <f t="shared" si="28"/>
        <v/>
      </c>
      <c r="U431" s="7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7" t="str">
        <f t="shared" si="29"/>
        <v/>
      </c>
      <c r="K432" s="88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5" t="str">
        <f t="shared" si="28"/>
        <v/>
      </c>
      <c r="U432" s="7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7" t="str">
        <f t="shared" si="29"/>
        <v/>
      </c>
      <c r="K433" s="88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5" t="str">
        <f t="shared" si="28"/>
        <v/>
      </c>
      <c r="U433" s="7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7" t="str">
        <f t="shared" si="29"/>
        <v/>
      </c>
      <c r="K434" s="88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5" t="str">
        <f t="shared" ref="T434:T445" si="37">IFERROR((K434*U$480)/$L434*($L$171/U$481),"")</f>
        <v/>
      </c>
      <c r="U434" s="7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7" t="str">
        <f t="shared" ref="J435:J445" si="38">IF(J676="","",J676)</f>
        <v/>
      </c>
      <c r="K435" s="88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5" t="str">
        <f t="shared" si="37"/>
        <v/>
      </c>
      <c r="U435" s="7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7" t="str">
        <f t="shared" si="38"/>
        <v/>
      </c>
      <c r="K436" s="88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5" t="str">
        <f t="shared" si="37"/>
        <v/>
      </c>
      <c r="U436" s="7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7" t="str">
        <f t="shared" si="38"/>
        <v/>
      </c>
      <c r="K437" s="88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5" t="str">
        <f t="shared" si="37"/>
        <v/>
      </c>
      <c r="U437" s="7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7" t="str">
        <f t="shared" si="38"/>
        <v/>
      </c>
      <c r="K438" s="88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5" t="str">
        <f t="shared" si="37"/>
        <v/>
      </c>
      <c r="U438" s="7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7" t="str">
        <f t="shared" si="38"/>
        <v/>
      </c>
      <c r="K439" s="88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5" t="str">
        <f t="shared" si="37"/>
        <v/>
      </c>
      <c r="U439" s="7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7" t="str">
        <f t="shared" si="38"/>
        <v/>
      </c>
      <c r="K440" s="88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5" t="str">
        <f t="shared" si="37"/>
        <v/>
      </c>
      <c r="U440" s="7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7" t="str">
        <f t="shared" si="38"/>
        <v/>
      </c>
      <c r="K441" s="88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5" t="str">
        <f t="shared" si="37"/>
        <v/>
      </c>
      <c r="U441" s="7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7" t="str">
        <f t="shared" si="38"/>
        <v/>
      </c>
      <c r="K442" s="88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5" t="str">
        <f t="shared" si="37"/>
        <v/>
      </c>
      <c r="U442" s="7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7" t="str">
        <f t="shared" si="38"/>
        <v/>
      </c>
      <c r="K443" s="88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5" t="str">
        <f t="shared" si="37"/>
        <v/>
      </c>
      <c r="U443" s="7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7" t="str">
        <f t="shared" si="38"/>
        <v/>
      </c>
      <c r="K444" s="88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5" t="str">
        <f t="shared" si="37"/>
        <v/>
      </c>
      <c r="U444" s="7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89" t="str" cm="1">
        <f t="array" ref="I445">IF(I686="","",
I686*LOOKUP($F445,_xlfn._xlws.FILTER($F$454:$F$463,I$454:I$463&lt;&gt;""),_xlfn._xlws.FILTER(I$454:I$463,I$454:I$463&lt;&gt;"")))</f>
        <v/>
      </c>
      <c r="J445" s="90" t="str">
        <f t="shared" si="38"/>
        <v/>
      </c>
      <c r="K445" s="91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2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 hidden="1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83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84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86</v>
      </c>
      <c r="G453" s="108" t="s">
        <v>82</v>
      </c>
      <c r="H453" s="108" t="s">
        <v>10</v>
      </c>
      <c r="I453" s="108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6">
        <v>45292</v>
      </c>
      <c r="G454" s="115">
        <v>1.0101</v>
      </c>
      <c r="H454" s="115">
        <v>1.3126252505010021</v>
      </c>
      <c r="I454" s="11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8">
        <v>45689</v>
      </c>
      <c r="G455" s="116"/>
      <c r="H455" s="116"/>
      <c r="I455" s="116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8">
        <v>45717</v>
      </c>
      <c r="G456" s="116">
        <v>1.2919883720930232</v>
      </c>
      <c r="H456" s="116"/>
      <c r="I456" s="116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8">
        <v>46082</v>
      </c>
      <c r="G457" s="116"/>
      <c r="H457" s="116">
        <v>1.5893124911160985</v>
      </c>
      <c r="I457" s="11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8"/>
      <c r="G458" s="116"/>
      <c r="H458" s="116"/>
      <c r="I458" s="11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8"/>
      <c r="G459" s="116"/>
      <c r="H459" s="116"/>
      <c r="I459" s="11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8"/>
      <c r="G460" s="116"/>
      <c r="H460" s="116"/>
      <c r="I460" s="11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8"/>
      <c r="G461" s="116"/>
      <c r="H461" s="116"/>
      <c r="I461" s="11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8"/>
      <c r="G462" s="116"/>
      <c r="H462" s="116"/>
      <c r="I462" s="11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99"/>
      <c r="G463" s="117"/>
      <c r="H463" s="117"/>
      <c r="I463" s="11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87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88</v>
      </c>
      <c r="G466" s="73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0" t="s">
        <v>86</v>
      </c>
      <c r="G467" s="110" t="s">
        <v>89</v>
      </c>
      <c r="H467" s="108" t="s">
        <v>90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9">
        <v>43132</v>
      </c>
      <c r="G468" s="115">
        <v>121.4</v>
      </c>
      <c r="H468" s="115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16"/>
      <c r="H469" s="116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16"/>
      <c r="H470" s="116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16"/>
      <c r="H471" s="116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16"/>
      <c r="H472" s="116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16"/>
      <c r="H473" s="116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16"/>
      <c r="H474" s="116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16"/>
      <c r="H475" s="116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16"/>
      <c r="H476" s="116"/>
      <c r="I476" s="12"/>
      <c r="J476" s="12"/>
      <c r="K476" s="12"/>
      <c r="L476" s="12"/>
      <c r="M476" s="12"/>
      <c r="N476" s="19" t="s">
        <v>91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17"/>
      <c r="H477" s="117"/>
      <c r="I477" s="12"/>
      <c r="J477" s="12"/>
      <c r="K477" s="12"/>
      <c r="L477" s="12"/>
      <c r="M477" s="12"/>
      <c r="N477" s="118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1" t="s">
        <v>93</v>
      </c>
      <c r="Q480" s="119">
        <v>0.59936718313663351</v>
      </c>
      <c r="R480" s="119">
        <v>7.4428691833688512E-2</v>
      </c>
      <c r="S480" s="119">
        <v>7.7665812432695519E-2</v>
      </c>
      <c r="T480" s="119">
        <v>6.2007595343024696E-3</v>
      </c>
      <c r="U480" s="119">
        <v>0.24233755306267996</v>
      </c>
      <c r="V480" s="97"/>
      <c r="W480" s="12"/>
    </row>
    <row r="481" spans="5:23" s="95" customFormat="1">
      <c r="E481" s="12"/>
      <c r="F481" s="102" t="s">
        <v>94</v>
      </c>
      <c r="G481" s="7"/>
      <c r="H481" s="7"/>
      <c r="I481" s="7"/>
      <c r="J481" s="7"/>
      <c r="K481" s="12"/>
      <c r="L481" s="102" t="s">
        <v>95</v>
      </c>
      <c r="M481" s="12"/>
      <c r="N481" s="12"/>
      <c r="O481" s="12"/>
      <c r="P481" s="67" t="s">
        <v>96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5" customFormat="1" ht="36">
      <c r="E482" s="12"/>
      <c r="F482" s="103" t="s">
        <v>3</v>
      </c>
      <c r="G482" s="104" t="s">
        <v>82</v>
      </c>
      <c r="H482" s="104" t="s">
        <v>10</v>
      </c>
      <c r="I482" s="104" t="s">
        <v>11</v>
      </c>
      <c r="J482" s="104" t="s">
        <v>12</v>
      </c>
      <c r="K482" s="40"/>
      <c r="L482" s="103" t="s">
        <v>3</v>
      </c>
      <c r="M482" s="111" t="s">
        <v>36</v>
      </c>
      <c r="N482" s="105" t="s">
        <v>97</v>
      </c>
      <c r="O482" s="40"/>
      <c r="P482" s="106" t="s">
        <v>3</v>
      </c>
      <c r="Q482" s="105" t="s">
        <v>82</v>
      </c>
      <c r="R482" s="112" t="s">
        <v>10</v>
      </c>
      <c r="S482" s="112" t="s">
        <v>11</v>
      </c>
      <c r="T482" s="112" t="s">
        <v>12</v>
      </c>
      <c r="U482" s="112" t="s">
        <v>36</v>
      </c>
      <c r="V482" s="112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4">
        <v>254.1</v>
      </c>
      <c r="N483" s="74">
        <v>64.650000000000006</v>
      </c>
      <c r="O483" s="12"/>
      <c r="P483" s="107">
        <v>45292</v>
      </c>
      <c r="Q483" s="120">
        <v>15.50037622272386</v>
      </c>
      <c r="R483" s="120">
        <v>15.794669299111547</v>
      </c>
      <c r="S483" s="120">
        <v>20.749508907403658</v>
      </c>
      <c r="T483" s="120">
        <v>475.40983606557381</v>
      </c>
      <c r="U483" s="120">
        <v>81.318060918211941</v>
      </c>
      <c r="V483" s="120">
        <v>166.72014015198874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1">
        <v>15.50037622272386</v>
      </c>
      <c r="R484" s="121">
        <v>15.202369200394866</v>
      </c>
      <c r="S484" s="121">
        <v>20.553963143990856</v>
      </c>
      <c r="T484" s="121">
        <v>421.31147540983613</v>
      </c>
      <c r="U484" s="121">
        <v>71.907649400965184</v>
      </c>
      <c r="V484" s="121">
        <v>163.4097662134065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1">
        <v>15.50037622272386</v>
      </c>
      <c r="R485" s="121">
        <v>16.288252714708765</v>
      </c>
      <c r="S485" s="121">
        <v>19.576234326926865</v>
      </c>
      <c r="T485" s="121">
        <v>429.50819672131149</v>
      </c>
      <c r="U485" s="121">
        <v>37.749007128191145</v>
      </c>
      <c r="V485" s="121">
        <v>153.23542169368963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1">
        <v>16.478555304740418</v>
      </c>
      <c r="R486" s="121">
        <v>16.880552813425467</v>
      </c>
      <c r="S486" s="121">
        <v>19.869552972046062</v>
      </c>
      <c r="T486" s="121">
        <v>454.09836065573774</v>
      </c>
      <c r="U486" s="121">
        <v>41.330994575986843</v>
      </c>
      <c r="V486" s="121">
        <v>155.30647150395401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1">
        <v>16.478555304740418</v>
      </c>
      <c r="R487" s="121">
        <v>16.880552813425467</v>
      </c>
      <c r="S487" s="121">
        <v>19.478461445220468</v>
      </c>
      <c r="T487" s="121">
        <v>455.73770491803282</v>
      </c>
      <c r="U487" s="121">
        <v>37.847449945816855</v>
      </c>
      <c r="V487" s="121">
        <v>154.23684032546961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1">
        <v>16.478555304740418</v>
      </c>
      <c r="R488" s="121">
        <v>16.979269496544905</v>
      </c>
      <c r="S488" s="121">
        <v>19.96732585375247</v>
      </c>
      <c r="T488" s="121">
        <v>462.29508196721315</v>
      </c>
      <c r="U488" s="121">
        <v>36.96068092981902</v>
      </c>
      <c r="V488" s="121">
        <v>154.07731026602255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1">
        <v>17.456734386756949</v>
      </c>
      <c r="R489" s="121">
        <v>16.979269496544905</v>
      </c>
      <c r="S489" s="121">
        <v>20.456190262284458</v>
      </c>
      <c r="T489" s="121">
        <v>472.1311475409837</v>
      </c>
      <c r="U489" s="121">
        <v>29.526311130516987</v>
      </c>
      <c r="V489" s="121">
        <v>152.69587786859492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1">
        <v>17.456734386756949</v>
      </c>
      <c r="R490" s="121">
        <v>16.979269496544905</v>
      </c>
      <c r="S490" s="121">
        <v>20.456190262284458</v>
      </c>
      <c r="T490" s="121">
        <v>457.37704918032784</v>
      </c>
      <c r="U490" s="121">
        <v>24.856154723544062</v>
      </c>
      <c r="V490" s="121">
        <v>151.18221273446221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1">
        <v>17.456734386756949</v>
      </c>
      <c r="R491" s="121">
        <v>18.26258637709773</v>
      </c>
      <c r="S491" s="121">
        <v>20.651736025697264</v>
      </c>
      <c r="T491" s="121">
        <v>411.47540983606564</v>
      </c>
      <c r="U491" s="121">
        <v>30.751796727667209</v>
      </c>
      <c r="V491" s="121">
        <v>152.73494619286586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1">
        <v>19.56358164033109</v>
      </c>
      <c r="R492" s="121">
        <v>17.769002961500487</v>
      </c>
      <c r="S492" s="121">
        <v>20.847281789110053</v>
      </c>
      <c r="T492" s="121">
        <v>400</v>
      </c>
      <c r="U492" s="121">
        <v>23.414368655824184</v>
      </c>
      <c r="V492" s="121">
        <v>151.98251313199358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1">
        <v>19.56358164033109</v>
      </c>
      <c r="R493" s="121">
        <v>17.374136229022707</v>
      </c>
      <c r="S493" s="121">
        <v>20.749508907403658</v>
      </c>
      <c r="T493" s="121">
        <v>362.29508196721309</v>
      </c>
      <c r="U493" s="121">
        <v>17.958855118529492</v>
      </c>
      <c r="V493" s="121">
        <v>150.01147572882357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1">
        <v>19.56358164033109</v>
      </c>
      <c r="R494" s="121">
        <v>18.065153010858825</v>
      </c>
      <c r="S494" s="121">
        <v>20.162871617165276</v>
      </c>
      <c r="T494" s="121">
        <v>375.40983606557376</v>
      </c>
      <c r="U494" s="121">
        <v>20.852239527191564</v>
      </c>
      <c r="V494" s="121">
        <v>150.98701829695824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1">
        <v>20.015048908954107</v>
      </c>
      <c r="R495" s="121">
        <v>17.670286278381049</v>
      </c>
      <c r="S495" s="121">
        <v>20.456190262284458</v>
      </c>
      <c r="T495" s="121">
        <v>337.70491803278691</v>
      </c>
      <c r="U495" s="121">
        <v>25.043371572133271</v>
      </c>
      <c r="V495" s="121">
        <v>152.28118302086236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1">
        <v>20.015048908954107</v>
      </c>
      <c r="R496" s="121">
        <v>17.374136229022707</v>
      </c>
      <c r="S496" s="121">
        <v>20.749508907403673</v>
      </c>
      <c r="T496" s="121">
        <v>362.29508196721309</v>
      </c>
      <c r="U496" s="121">
        <v>23.371896634047722</v>
      </c>
      <c r="V496" s="121">
        <v>151.96954488139656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1">
        <v>20.015048908954107</v>
      </c>
      <c r="R497" s="121">
        <v>18.065153010858825</v>
      </c>
      <c r="S497" s="121">
        <v>20.006761488816824</v>
      </c>
      <c r="T497" s="121">
        <v>347.5409836065574</v>
      </c>
      <c r="U497" s="121">
        <v>29.735691133920934</v>
      </c>
      <c r="V497" s="121">
        <v>153.75693303843101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1">
        <v>21.073722155143741</v>
      </c>
      <c r="R498" s="121">
        <v>19.249753208292187</v>
      </c>
      <c r="S498" s="121">
        <v>19.794547940649167</v>
      </c>
      <c r="T498" s="121">
        <v>340.98360655737707</v>
      </c>
      <c r="U498" s="121">
        <v>28.09203051363076</v>
      </c>
      <c r="V498" s="121">
        <v>154.08762056235199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1">
        <v>21.073722155143741</v>
      </c>
      <c r="R499" s="121">
        <v>18.657453109575506</v>
      </c>
      <c r="S499" s="121">
        <v>19.688441166565326</v>
      </c>
      <c r="T499" s="121">
        <v>350.81967213114757</v>
      </c>
      <c r="U499" s="121">
        <v>24.239504675564376</v>
      </c>
      <c r="V499" s="121">
        <v>152.9430725742105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1">
        <v>21.073722155143741</v>
      </c>
      <c r="R500" s="121">
        <v>18.756169792694948</v>
      </c>
      <c r="S500" s="121">
        <v>21.598363100074351</v>
      </c>
      <c r="T500" s="121">
        <v>327.86885245901641</v>
      </c>
      <c r="U500" s="121">
        <v>16.951811252922084</v>
      </c>
      <c r="V500" s="121">
        <v>150.77422911749437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1">
        <v>21.554937267048135</v>
      </c>
      <c r="R501" s="121">
        <v>18.854886475814407</v>
      </c>
      <c r="S501" s="121">
        <v>21.916683422325857</v>
      </c>
      <c r="T501" s="121">
        <v>337.70491803278691</v>
      </c>
      <c r="U501" s="121">
        <v>9.4119457196962717</v>
      </c>
      <c r="V501" s="121">
        <v>148.98527956213505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1">
        <v>21.554937267048135</v>
      </c>
      <c r="R502" s="121">
        <v>19.151036525172746</v>
      </c>
      <c r="S502" s="121">
        <v>21.38614955190668</v>
      </c>
      <c r="T502" s="121">
        <v>350.81967213114757</v>
      </c>
      <c r="U502" s="121">
        <v>14.879622502312561</v>
      </c>
      <c r="V502" s="121">
        <v>150.7018097220888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1">
        <v>21.554937267048135</v>
      </c>
      <c r="R503" s="121">
        <v>20.927936821322788</v>
      </c>
      <c r="S503" s="121">
        <v>21.810576648242016</v>
      </c>
      <c r="T503" s="121">
        <v>340.98360655737707</v>
      </c>
      <c r="U503" s="121">
        <v>22.861404565653675</v>
      </c>
      <c r="V503" s="121">
        <v>153.2243071152904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1">
        <v>24.249741893712706</v>
      </c>
      <c r="R504" s="121">
        <v>20.138203356367228</v>
      </c>
      <c r="S504" s="121">
        <v>20.218975036984492</v>
      </c>
      <c r="T504" s="121">
        <v>347.5409836065574</v>
      </c>
      <c r="U504" s="121">
        <v>23.759795993016048</v>
      </c>
      <c r="V504" s="121">
        <v>155.31698599178227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24.249741893712706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1">
        <v>158.27809464916504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24.249741893712706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1">
        <v>160.62744800206937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23.86476980418918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1">
        <v>163.61596598243216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209.8</v>
      </c>
      <c r="N508" s="34">
        <v>67.989999999999995</v>
      </c>
      <c r="O508" s="12"/>
      <c r="P508" s="24">
        <v>46054</v>
      </c>
      <c r="Q508" s="34">
        <v>23.86476980418918</v>
      </c>
      <c r="R508" s="34">
        <v>19.644619940769989</v>
      </c>
      <c r="S508" s="34">
        <v>19.900654714732998</v>
      </c>
      <c r="T508" s="34">
        <v>357.3770491803279</v>
      </c>
      <c r="U508" s="34">
        <v>57.441201967045728</v>
      </c>
      <c r="V508" s="121">
        <v>165.13105569586196</v>
      </c>
      <c r="W508" s="12"/>
    </row>
    <row r="509" spans="5:23" s="95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209.8</v>
      </c>
      <c r="N509" s="34">
        <v>68.44</v>
      </c>
      <c r="O509" s="12"/>
      <c r="P509" s="24">
        <v>46082</v>
      </c>
      <c r="Q509" s="34">
        <v>23.86476980418918</v>
      </c>
      <c r="R509" s="34">
        <v>18.963326900148214</v>
      </c>
      <c r="S509" s="34">
        <v>18.733480199810824</v>
      </c>
      <c r="T509" s="34">
        <v>352.45901639344265</v>
      </c>
      <c r="U509" s="34">
        <v>58.483245515878956</v>
      </c>
      <c r="V509" s="121">
        <v>165.23088277957922</v>
      </c>
      <c r="W509" s="12"/>
    </row>
    <row r="510" spans="5:23" s="95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211.4</v>
      </c>
      <c r="N510" s="34">
        <v>69.84</v>
      </c>
      <c r="O510" s="12"/>
      <c r="P510" s="24">
        <v>46113</v>
      </c>
      <c r="Q510" s="34">
        <v>24.634713983236214</v>
      </c>
      <c r="R510" s="34">
        <v>20.170530358092069</v>
      </c>
      <c r="S510" s="34">
        <v>19.26401407022999</v>
      </c>
      <c r="T510" s="34">
        <v>337.70491803278691</v>
      </c>
      <c r="U510" s="34">
        <v>62.958525099441246</v>
      </c>
      <c r="V510" s="121">
        <v>167.19290918143753</v>
      </c>
      <c r="W510" s="12"/>
    </row>
    <row r="511" spans="5:23" s="95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234.1</v>
      </c>
      <c r="N511" s="34">
        <v>70.34</v>
      </c>
      <c r="O511" s="12"/>
      <c r="P511" s="24">
        <v>46143</v>
      </c>
      <c r="Q511" s="34">
        <v>24.634713983236214</v>
      </c>
      <c r="R511" s="34">
        <v>20.122720320153686</v>
      </c>
      <c r="S511" s="34">
        <v>21.173936003739012</v>
      </c>
      <c r="T511" s="34">
        <v>409.83606557377044</v>
      </c>
      <c r="U511" s="34">
        <v>81.748840683781353</v>
      </c>
      <c r="V511" s="121">
        <v>173.56024227945639</v>
      </c>
      <c r="W511" s="12"/>
    </row>
    <row r="512" spans="5:23" s="95" customFormat="1">
      <c r="E512" s="12"/>
      <c r="F512" s="24">
        <v>46174</v>
      </c>
      <c r="G512" s="34">
        <v>129.5</v>
      </c>
      <c r="H512" s="34">
        <v>100.74</v>
      </c>
      <c r="I512" s="34">
        <v>112</v>
      </c>
      <c r="J512" s="34">
        <v>3.11</v>
      </c>
      <c r="K512" s="12"/>
      <c r="L512" s="24">
        <v>46174</v>
      </c>
      <c r="M512" s="34">
        <v>269.39999999999998</v>
      </c>
      <c r="N512" s="34">
        <v>69.38</v>
      </c>
      <c r="O512" s="12"/>
      <c r="P512" s="24">
        <v>46174</v>
      </c>
      <c r="Q512" s="34">
        <v>24.634713983236214</v>
      </c>
      <c r="R512" s="34">
        <v>20.409580547783886</v>
      </c>
      <c r="S512" s="34">
        <v>18.839586973894651</v>
      </c>
      <c r="T512" s="34">
        <v>409.83606557377044</v>
      </c>
      <c r="U512" s="34">
        <v>106.30025202862339</v>
      </c>
      <c r="V512" s="121">
        <v>180.72464373422528</v>
      </c>
      <c r="W512" s="12"/>
    </row>
    <row r="513" spans="5:23" s="95" customFormat="1">
      <c r="E513" s="12"/>
      <c r="F513" s="24">
        <v>46204</v>
      </c>
      <c r="G513" s="34">
        <v>130.1</v>
      </c>
      <c r="H513" s="34">
        <v>101.32</v>
      </c>
      <c r="I513" s="34">
        <v>112.2</v>
      </c>
      <c r="J513" s="34">
        <v>2.92</v>
      </c>
      <c r="K513" s="12"/>
      <c r="L513" s="24">
        <v>46204</v>
      </c>
      <c r="M513" s="34">
        <v>255.2</v>
      </c>
      <c r="N513" s="34">
        <v>68.88</v>
      </c>
      <c r="O513" s="12"/>
      <c r="P513" s="24">
        <v>46204</v>
      </c>
      <c r="Q513" s="34">
        <v>25.212172117521476</v>
      </c>
      <c r="R513" s="34">
        <v>21.102826097890262</v>
      </c>
      <c r="S513" s="34">
        <v>19.051800522062319</v>
      </c>
      <c r="T513" s="34">
        <v>378.68852459016392</v>
      </c>
      <c r="U513" s="34">
        <v>94.017846637590523</v>
      </c>
      <c r="V513" s="121">
        <v>177.31500435174419</v>
      </c>
      <c r="W513" s="12"/>
    </row>
    <row r="514" spans="5:23" s="95" customFormat="1">
      <c r="E514" s="12"/>
      <c r="F514" s="24">
        <v>46235</v>
      </c>
      <c r="G514" s="34">
        <v>130.1</v>
      </c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>
        <v>25.212172117521476</v>
      </c>
      <c r="R514" s="34"/>
      <c r="S514" s="34"/>
      <c r="T514" s="34"/>
      <c r="U514" s="34"/>
      <c r="V514" s="121"/>
      <c r="W514" s="12"/>
    </row>
    <row r="515" spans="5:23" s="95" customFormat="1">
      <c r="E515" s="12"/>
      <c r="F515" s="24">
        <v>46266</v>
      </c>
      <c r="G515" s="34">
        <v>130.1</v>
      </c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>
        <v>25.212172117521476</v>
      </c>
      <c r="R515" s="34"/>
      <c r="S515" s="34"/>
      <c r="T515" s="34"/>
      <c r="U515" s="34"/>
      <c r="V515" s="121"/>
      <c r="W515" s="12"/>
    </row>
    <row r="516" spans="5:23" s="95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1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1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1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1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1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1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1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1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1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1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1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1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1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1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1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1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1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1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1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1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1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1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1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1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1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1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1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1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1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1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1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1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1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1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1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1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1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1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1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1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1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1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1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1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1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1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1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1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1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1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1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1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1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1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1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1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1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1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1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1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1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1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1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1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1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1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1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1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1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1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1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1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1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1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1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1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1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1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1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1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1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1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1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1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1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1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1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1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1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1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1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1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1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1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1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1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1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1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1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1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1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1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1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1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1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1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1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1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1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1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1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1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1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1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1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1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1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1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1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1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1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1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1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1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1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1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1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1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1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1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1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1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1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1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1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1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1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1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1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1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1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1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1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1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1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1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1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1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1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1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1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1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1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1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1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1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1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1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1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1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1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1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1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1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1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1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1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1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1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1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2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14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68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75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15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99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16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17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100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18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19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20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21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22</v>
      </c>
      <c r="H38" s="45"/>
      <c r="I38" s="45"/>
      <c r="J38" s="45" t="s">
        <v>23</v>
      </c>
      <c r="K38" s="45" t="s">
        <v>24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69</v>
      </c>
      <c r="G39" s="3" t="s">
        <v>25</v>
      </c>
      <c r="H39" s="3"/>
      <c r="I39" s="3"/>
      <c r="J39" s="3" t="s">
        <v>26</v>
      </c>
      <c r="K39" s="3" t="s">
        <v>27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66</v>
      </c>
      <c r="G40" s="3" t="s">
        <v>65</v>
      </c>
      <c r="H40" s="3"/>
      <c r="I40" s="3"/>
      <c r="J40" s="3" t="s">
        <v>26</v>
      </c>
      <c r="K40" s="3" t="s">
        <v>27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102</v>
      </c>
      <c r="H41" s="3"/>
      <c r="I41" s="3"/>
      <c r="J41" s="3" t="s">
        <v>28</v>
      </c>
      <c r="K41" s="3" t="s">
        <v>29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101</v>
      </c>
      <c r="H42" s="3"/>
      <c r="I42" s="3"/>
      <c r="J42" s="3" t="s">
        <v>28</v>
      </c>
      <c r="K42" s="3" t="s">
        <v>29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30</v>
      </c>
      <c r="H43" s="46"/>
      <c r="I43" s="46"/>
      <c r="J43" s="46" t="s">
        <v>28</v>
      </c>
      <c r="K43" s="46" t="s">
        <v>29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70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31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22</v>
      </c>
      <c r="H48" s="45"/>
      <c r="I48" s="45"/>
      <c r="J48" s="45" t="s">
        <v>23</v>
      </c>
      <c r="K48" s="45" t="s">
        <v>24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32</v>
      </c>
      <c r="G49" s="3" t="s">
        <v>103</v>
      </c>
      <c r="H49" s="3"/>
      <c r="I49" s="3"/>
      <c r="J49" s="3" t="s">
        <v>28</v>
      </c>
      <c r="K49" s="3" t="s">
        <v>29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33</v>
      </c>
      <c r="G50" s="3" t="s">
        <v>104</v>
      </c>
      <c r="H50" s="3"/>
      <c r="I50" s="3"/>
      <c r="J50" s="3" t="s">
        <v>28</v>
      </c>
      <c r="K50" s="3" t="s">
        <v>29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71</v>
      </c>
      <c r="G51" s="3" t="s">
        <v>72</v>
      </c>
      <c r="H51" s="3"/>
      <c r="I51" s="3"/>
      <c r="J51" s="3" t="s">
        <v>28</v>
      </c>
      <c r="K51" s="3" t="s">
        <v>29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34</v>
      </c>
      <c r="G52" s="3" t="s">
        <v>35</v>
      </c>
      <c r="H52" s="3"/>
      <c r="I52" s="3"/>
      <c r="J52" s="3" t="s">
        <v>28</v>
      </c>
      <c r="K52" s="3" t="s">
        <v>29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36</v>
      </c>
      <c r="G53" s="3" t="s">
        <v>37</v>
      </c>
      <c r="H53" s="3"/>
      <c r="I53" s="3"/>
      <c r="J53" s="3" t="s">
        <v>28</v>
      </c>
      <c r="K53" s="3" t="s">
        <v>29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38</v>
      </c>
      <c r="H54" s="46"/>
      <c r="I54" s="46"/>
      <c r="J54" s="46" t="s">
        <v>28</v>
      </c>
      <c r="K54" s="46" t="s">
        <v>29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39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40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41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42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3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43</v>
      </c>
      <c r="H64" s="3"/>
      <c r="I64" s="3"/>
      <c r="J64" s="48" t="s">
        <v>44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43</v>
      </c>
      <c r="H65" s="3"/>
      <c r="I65" s="3"/>
      <c r="J65" s="49" t="s">
        <v>45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46</v>
      </c>
      <c r="J66" s="49" t="s">
        <v>47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46</v>
      </c>
      <c r="J67" s="51" t="s">
        <v>48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49</v>
      </c>
      <c r="H68" s="3"/>
      <c r="I68" s="3"/>
      <c r="J68" s="51" t="s">
        <v>50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46</v>
      </c>
      <c r="H69" s="3"/>
      <c r="I69" s="3"/>
      <c r="J69" s="51" t="s">
        <v>51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76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76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79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80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81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67</v>
      </c>
      <c r="H75" s="3"/>
      <c r="I75" s="3"/>
      <c r="J75" s="51" t="s">
        <v>73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46</v>
      </c>
      <c r="H76" s="3"/>
      <c r="I76" s="3"/>
      <c r="J76" s="51" t="s">
        <v>74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105</v>
      </c>
      <c r="H77" s="3"/>
      <c r="I77" s="3"/>
      <c r="J77" s="51" t="s">
        <v>106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107</v>
      </c>
      <c r="H78" s="3"/>
      <c r="I78" s="3"/>
      <c r="J78" s="51" t="s">
        <v>108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61</v>
      </c>
      <c r="H79" s="3"/>
      <c r="I79" s="3"/>
      <c r="J79" s="51" t="s">
        <v>109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52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53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54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55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56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57</v>
      </c>
      <c r="I98" s="114" t="s">
        <v>3</v>
      </c>
      <c r="J98" s="20"/>
      <c r="K98" s="60" t="s">
        <v>58</v>
      </c>
      <c r="L98" s="45"/>
      <c r="M98" s="60" t="s">
        <v>59</v>
      </c>
      <c r="N98" s="60" t="s">
        <v>60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61</v>
      </c>
      <c r="G99" s="49"/>
      <c r="H99" s="51" t="s">
        <v>46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61</v>
      </c>
      <c r="G100" s="49"/>
      <c r="H100" s="51" t="s">
        <v>46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61</v>
      </c>
      <c r="G101" s="49"/>
      <c r="H101" s="51" t="s">
        <v>46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61</v>
      </c>
      <c r="G102" s="49"/>
      <c r="H102" s="51" t="s">
        <v>43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61</v>
      </c>
      <c r="G103" s="49"/>
      <c r="H103" s="51" t="s">
        <v>43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62</v>
      </c>
      <c r="G104" s="49"/>
      <c r="H104" s="51" t="s">
        <v>43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62</v>
      </c>
      <c r="G105" s="49"/>
      <c r="H105" s="51" t="s">
        <v>43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62</v>
      </c>
      <c r="G106" s="49"/>
      <c r="H106" s="51" t="s">
        <v>43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62</v>
      </c>
      <c r="G107" s="49"/>
      <c r="H107" s="51" t="s">
        <v>43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62</v>
      </c>
      <c r="G108" s="49"/>
      <c r="H108" s="51" t="s">
        <v>43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83B0C8-9D44-49CD-8088-FDB450AAD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2025-12-19T09:25:28Z</cp:lastPrinted>
  <dcterms:created xsi:type="dcterms:W3CDTF">2024-09-24T07:20:07Z</dcterms:created>
  <dcterms:modified xsi:type="dcterms:W3CDTF">2026-06-19T07:39:39Z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