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\"/>
    </mc:Choice>
  </mc:AlternateContent>
  <xr:revisionPtr revIDLastSave="0" documentId="13_ncr:1_{EE4D6928-1F59-45D8-867E-0EBBBA1B8B15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M374" i="3" s="1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M364" i="3" s="1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M359" i="3" s="1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K271" i="3" a="1"/>
  <c r="K271" i="3" s="1"/>
  <c r="J271" i="3"/>
  <c r="L270" i="3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G253" i="3" a="1"/>
  <c r="G253" i="3" s="1"/>
  <c r="P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45" i="3"/>
  <c r="M444" i="3"/>
  <c r="M439" i="3"/>
  <c r="M429" i="3"/>
  <c r="M423" i="3"/>
  <c r="M407" i="3"/>
  <c r="M397" i="3"/>
  <c r="M375" i="3"/>
  <c r="M365" i="3"/>
  <c r="M333" i="3"/>
  <c r="M332" i="3"/>
  <c r="M327" i="3"/>
  <c r="M300" i="3"/>
  <c r="M295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I229" i="3"/>
  <c r="H229" i="3"/>
  <c r="G229" i="3"/>
  <c r="H228" i="3"/>
  <c r="G228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H204" i="3"/>
  <c r="G204" i="3"/>
  <c r="H203" i="3"/>
  <c r="G203" i="3"/>
  <c r="H202" i="3"/>
  <c r="G202" i="3"/>
  <c r="H201" i="3"/>
  <c r="G201" i="3"/>
  <c r="I200" i="3"/>
  <c r="H200" i="3"/>
  <c r="G200" i="3"/>
  <c r="H199" i="3"/>
  <c r="G199" i="3"/>
  <c r="I198" i="3"/>
  <c r="H198" i="3"/>
  <c r="G198" i="3"/>
  <c r="H197" i="3"/>
  <c r="G197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1" i="3" l="1"/>
  <c r="Q253" i="3"/>
  <c r="Q295" i="3"/>
  <c r="P300" i="3"/>
  <c r="U300" i="3" s="1"/>
  <c r="Q309" i="3"/>
  <c r="M270" i="3"/>
  <c r="P284" i="3"/>
  <c r="U284" i="3" s="1"/>
  <c r="P396" i="3"/>
  <c r="U396" i="3" s="1"/>
  <c r="M268" i="3"/>
  <c r="M256" i="3"/>
  <c r="P252" i="3"/>
  <c r="P285" i="3"/>
  <c r="U285" i="3" s="1"/>
  <c r="P341" i="3"/>
  <c r="U341" i="3" s="1"/>
  <c r="P397" i="3"/>
  <c r="U397" i="3" s="1"/>
  <c r="M267" i="3"/>
  <c r="Q349" i="3"/>
  <c r="M266" i="3"/>
  <c r="Q256" i="3"/>
  <c r="P261" i="3"/>
  <c r="Q247" i="3"/>
  <c r="Q261" i="3"/>
  <c r="R247" i="3"/>
  <c r="R261" i="3"/>
  <c r="P293" i="3"/>
  <c r="U293" i="3" s="1"/>
  <c r="P349" i="3"/>
  <c r="U349" i="3" s="1"/>
  <c r="P391" i="3"/>
  <c r="U391" i="3" s="1"/>
  <c r="P405" i="3"/>
  <c r="U405" i="3" s="1"/>
  <c r="Q391" i="3"/>
  <c r="Q405" i="3"/>
  <c r="R391" i="3"/>
  <c r="Q279" i="3"/>
  <c r="Q293" i="3"/>
  <c r="R279" i="3"/>
  <c r="R293" i="3"/>
  <c r="R335" i="3"/>
  <c r="R349" i="3"/>
  <c r="P359" i="3"/>
  <c r="U359" i="3" s="1"/>
  <c r="P373" i="3"/>
  <c r="U373" i="3" s="1"/>
  <c r="R405" i="3"/>
  <c r="P429" i="3"/>
  <c r="U429" i="3" s="1"/>
  <c r="Q317" i="3"/>
  <c r="Q359" i="3"/>
  <c r="P364" i="3"/>
  <c r="U364" i="3" s="1"/>
  <c r="Q373" i="3"/>
  <c r="Q429" i="3"/>
  <c r="R303" i="3"/>
  <c r="R359" i="3"/>
  <c r="R415" i="3"/>
  <c r="R429" i="3"/>
  <c r="R373" i="3"/>
  <c r="Q285" i="3"/>
  <c r="Q327" i="3"/>
  <c r="Q341" i="3"/>
  <c r="Q397" i="3"/>
  <c r="Q439" i="3"/>
  <c r="R317" i="3"/>
  <c r="R285" i="3"/>
  <c r="R327" i="3"/>
  <c r="R341" i="3"/>
  <c r="R383" i="3"/>
  <c r="R397" i="3"/>
  <c r="P421" i="3"/>
  <c r="U421" i="3" s="1"/>
  <c r="P317" i="3"/>
  <c r="U317" i="3" s="1"/>
  <c r="Q421" i="3"/>
  <c r="I196" i="3"/>
  <c r="I191" i="3"/>
  <c r="I201" i="3"/>
  <c r="I232" i="3"/>
  <c r="I206" i="3"/>
  <c r="I227" i="3"/>
  <c r="I212" i="3"/>
  <c r="I222" i="3"/>
  <c r="I216" i="3"/>
  <c r="I197" i="3"/>
  <c r="I207" i="3"/>
  <c r="I217" i="3"/>
  <c r="I228" i="3"/>
  <c r="I186" i="3"/>
  <c r="I237" i="3"/>
  <c r="I233" i="3"/>
  <c r="I213" i="3"/>
  <c r="H147" i="3"/>
  <c r="I184" i="3"/>
  <c r="I194" i="3"/>
  <c r="I204" i="3"/>
  <c r="I214" i="3"/>
  <c r="I189" i="3"/>
  <c r="I199" i="3"/>
  <c r="I230" i="3"/>
  <c r="P316" i="3"/>
  <c r="U316" i="3" s="1"/>
  <c r="P301" i="3"/>
  <c r="U301" i="3" s="1"/>
  <c r="P413" i="3"/>
  <c r="U413" i="3" s="1"/>
  <c r="Q245" i="3"/>
  <c r="Q301" i="3"/>
  <c r="Q343" i="3"/>
  <c r="P348" i="3"/>
  <c r="U348" i="3" s="1"/>
  <c r="Q357" i="3"/>
  <c r="Q413" i="3"/>
  <c r="P325" i="3"/>
  <c r="U325" i="3" s="1"/>
  <c r="R343" i="3"/>
  <c r="R357" i="3"/>
  <c r="P381" i="3"/>
  <c r="U381" i="3" s="1"/>
  <c r="R399" i="3"/>
  <c r="R413" i="3"/>
  <c r="P423" i="3"/>
  <c r="U423" i="3" s="1"/>
  <c r="P437" i="3"/>
  <c r="U437" i="3" s="1"/>
  <c r="P245" i="3"/>
  <c r="P357" i="3"/>
  <c r="U357" i="3" s="1"/>
  <c r="P269" i="3"/>
  <c r="R301" i="3"/>
  <c r="Q269" i="3"/>
  <c r="Q311" i="3"/>
  <c r="Q325" i="3"/>
  <c r="Q381" i="3"/>
  <c r="Q423" i="3"/>
  <c r="Q437" i="3"/>
  <c r="R245" i="3"/>
  <c r="R287" i="3"/>
  <c r="R255" i="3"/>
  <c r="R269" i="3"/>
  <c r="R311" i="3"/>
  <c r="R325" i="3"/>
  <c r="R367" i="3"/>
  <c r="R381" i="3"/>
  <c r="R437" i="3"/>
  <c r="M258" i="3"/>
  <c r="M264" i="3"/>
  <c r="M257" i="3"/>
  <c r="M265" i="3"/>
  <c r="M263" i="3"/>
  <c r="S255" i="3"/>
  <c r="Q274" i="3"/>
  <c r="Q282" i="3"/>
  <c r="Q290" i="3"/>
  <c r="Q298" i="3"/>
  <c r="Q306" i="3"/>
  <c r="Q314" i="3"/>
  <c r="Q322" i="3"/>
  <c r="Q330" i="3"/>
  <c r="Q338" i="3"/>
  <c r="Q346" i="3"/>
  <c r="Q354" i="3"/>
  <c r="Q362" i="3"/>
  <c r="Q370" i="3"/>
  <c r="Q378" i="3"/>
  <c r="Q386" i="3"/>
  <c r="Q394" i="3"/>
  <c r="Q402" i="3"/>
  <c r="Q410" i="3"/>
  <c r="Q418" i="3"/>
  <c r="Q426" i="3"/>
  <c r="Q434" i="3"/>
  <c r="Q442" i="3"/>
  <c r="Q250" i="3"/>
  <c r="R282" i="3"/>
  <c r="R298" i="3"/>
  <c r="R314" i="3"/>
  <c r="R330" i="3"/>
  <c r="R346" i="3"/>
  <c r="R362" i="3"/>
  <c r="R378" i="3"/>
  <c r="R394" i="3"/>
  <c r="R410" i="3"/>
  <c r="R426" i="3"/>
  <c r="R442" i="3"/>
  <c r="Q242" i="3"/>
  <c r="Q266" i="3"/>
  <c r="R250" i="3"/>
  <c r="Q258" i="3"/>
  <c r="R266" i="3"/>
  <c r="R246" i="3"/>
  <c r="R262" i="3"/>
  <c r="P428" i="3"/>
  <c r="U428" i="3" s="1"/>
  <c r="P444" i="3"/>
  <c r="U444" i="3" s="1"/>
  <c r="Q252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R252" i="3"/>
  <c r="R268" i="3"/>
  <c r="R284" i="3"/>
  <c r="R300" i="3"/>
  <c r="R316" i="3"/>
  <c r="R332" i="3"/>
  <c r="R348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59" i="3"/>
  <c r="G132" i="3"/>
  <c r="G160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72" i="3" l="1"/>
  <c r="U270" i="3"/>
  <c r="U271" i="3"/>
  <c r="U253" i="3"/>
  <c r="U269" i="3"/>
  <c r="U268" i="3"/>
  <c r="U267" i="3"/>
  <c r="U266" i="3"/>
  <c r="U261" i="3"/>
  <c r="U246" i="3"/>
  <c r="U265" i="3"/>
  <c r="U263" i="3"/>
  <c r="U264" i="3"/>
  <c r="U252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<sst xmlns="http://schemas.openxmlformats.org/spreadsheetml/2006/main" count="196" uniqueCount="105">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</sst>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44805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150.82064128256513</v>
      </c>
      <c r="I20" s="25">
        <f>INDEX('Omkostningsindeks og vægte'!I$20:I$445,MATCH($F20,'Omkostningsindeks og vægte'!$F$20:$F$445,0))</f>
        <v>118.93057378703557</v>
      </c>
      <c r="J20" s="25">
        <f>INDEX('Omkostningsindeks og vægte'!J$20:J$445,MATCH($F20,'Omkostningsindeks og vægte'!$F$20:$F$445,0))</f>
        <v>1.9</v>
      </c>
      <c r="K20" s="25">
        <f>INDEX('Omkostningsindeks og vægte'!K$20:K$445,MATCH($F20,'Omkostningsindeks og vægte'!$F$20:$F$445,0))</f>
        <v>517.68474726246677</v>
      </c>
      <c r="L20" s="26">
        <f>INDEX('Omkostningsindeks og vægte'!L$20:L$445,MATCH($F20,'Omkostningsindeks og vægte'!$F$20:$F$445,0))</f>
        <v>166.9470785518979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44835</v>
      </c>
      <c r="G21" s="25">
        <f>INDEX('Omkostningsindeks og vægte'!G$20:G$445,MATCH($F21,'Omkostningsindeks og vægte'!$F$20:$F$445,0))</f>
        <v>148.68671999999998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119.63789240768914</v>
      </c>
      <c r="J21" s="25">
        <f>INDEX('Omkostningsindeks og vægte'!J$20:J$445,MATCH($F21,'Omkostningsindeks og vægte'!$F$20:$F$445,0))</f>
        <v>2.52</v>
      </c>
      <c r="K21" s="25">
        <f>INDEX('Omkostningsindeks og vægte'!K$20:K$445,MATCH($F21,'Omkostningsindeks og vægte'!$F$20:$F$445,0))</f>
        <v>478.51780914721439</v>
      </c>
      <c r="L21" s="26">
        <f>INDEX('Omkostningsindeks og vægte'!L$20:L$445,MATCH($F21,'Omkostningsindeks og vægte'!$F$20:$F$445,0))</f>
        <v>163.85548372613067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44866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152.78957915831666</v>
      </c>
      <c r="I22" s="25">
        <f>INDEX('Omkostningsindeks og vægte'!I$20:I$445,MATCH($F22,'Omkostningsindeks og vægte'!$F$20:$F$445,0))</f>
        <v>119.73893792492535</v>
      </c>
      <c r="J22" s="25">
        <f>INDEX('Omkostningsindeks og vægte'!J$20:J$445,MATCH($F22,'Omkostningsindeks og vægte'!$F$20:$F$445,0))</f>
        <v>3.22</v>
      </c>
      <c r="K22" s="25">
        <f>INDEX('Omkostningsindeks og vægte'!K$20:K$445,MATCH($F22,'Omkostningsindeks og vægte'!$F$20:$F$445,0))</f>
        <v>503.61072839666508</v>
      </c>
      <c r="L22" s="26">
        <f>INDEX('Omkostningsindeks og vægte'!L$20:L$445,MATCH($F22,'Omkostningsindeks og vægte'!$F$20:$F$445,0))</f>
        <v>167.86901231186832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44896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154.36472945891785</v>
      </c>
      <c r="I23" s="25">
        <f>INDEX('Omkostningsindeks og vægte'!I$20:I$445,MATCH($F23,'Omkostningsindeks og vægte'!$F$20:$F$445,0))</f>
        <v>121.86089378688604</v>
      </c>
      <c r="J23" s="25">
        <f>INDEX('Omkostningsindeks og vægte'!J$20:J$445,MATCH($F23,'Omkostningsindeks og vægte'!$F$20:$F$445,0))</f>
        <v>3.06</v>
      </c>
      <c r="K23" s="25">
        <f>INDEX('Omkostningsindeks og vægte'!K$20:K$445,MATCH($F23,'Omkostningsindeks og vægte'!$F$20:$F$445,0))</f>
        <v>529.39824045174726</v>
      </c>
      <c r="L23" s="26">
        <f>INDEX('Omkostningsindeks og vægte'!L$20:L$445,MATCH($F23,'Omkostningsindeks og vægte'!$F$20:$F$445,0))</f>
        <v>171.0441241827462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44927</v>
      </c>
      <c r="G24" s="25">
        <f>INDEX('Omkostningsindeks og vægte'!G$20:G$445,MATCH($F24,'Omkostningsindeks og vægte'!$F$20:$F$445,0))</f>
        <v>149.69681999999997</v>
      </c>
      <c r="H24" s="25">
        <f>INDEX('Omkostningsindeks og vægte'!H$20:H$445,MATCH($F24,'Omkostningsindeks og vægte'!$F$20:$F$445,0))</f>
        <v>153.05210420841684</v>
      </c>
      <c r="I24" s="25">
        <f>INDEX('Omkostningsindeks og vægte'!I$20:I$445,MATCH($F24,'Omkostningsindeks og vægte'!$F$20:$F$445,0))</f>
        <v>122.16403033859473</v>
      </c>
      <c r="J24" s="25">
        <f>INDEX('Omkostningsindeks og vægte'!J$20:J$445,MATCH($F24,'Omkostningsindeks og vægte'!$F$20:$F$445,0))</f>
        <v>2.86</v>
      </c>
      <c r="K24" s="25">
        <f>INDEX('Omkostningsindeks og vægte'!K$20:K$445,MATCH($F24,'Omkostningsindeks og vægte'!$F$20:$F$445,0))</f>
        <v>497.98242201286706</v>
      </c>
      <c r="L24" s="26">
        <f>INDEX('Omkostningsindeks og vægte'!L$20:L$445,MATCH($F24,'Omkostningsindeks og vægte'!$F$20:$F$445,0))</f>
        <v>167.54791150243406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44958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152.13326653306615</v>
      </c>
      <c r="I25" s="25">
        <f>INDEX('Omkostningsindeks og vægte'!I$20:I$445,MATCH($F25,'Omkostningsindeks og vægte'!$F$20:$F$445,0))</f>
        <v>122.26507585583094</v>
      </c>
      <c r="J25" s="25">
        <f>INDEX('Omkostningsindeks og vægte'!J$20:J$445,MATCH($F25,'Omkostningsindeks og vægte'!$F$20:$F$445,0))</f>
        <v>3.33</v>
      </c>
      <c r="K25" s="25">
        <f>INDEX('Omkostningsindeks og vægte'!K$20:K$445,MATCH($F25,'Omkostningsindeks og vægte'!$F$20:$F$445,0))</f>
        <v>457.74608399865093</v>
      </c>
      <c r="L25" s="26">
        <f>INDEX('Omkostningsindeks og vægte'!L$20:L$445,MATCH($F25,'Omkostningsindeks og vægte'!$F$20:$F$445,0))</f>
        <v>163.29482029489157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44986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123.98284964884677</v>
      </c>
      <c r="J26" s="25">
        <f>INDEX('Omkostningsindeks og vægte'!J$20:J$445,MATCH($F26,'Omkostningsindeks og vægte'!$F$20:$F$445,0))</f>
        <v>3.26</v>
      </c>
      <c r="K26" s="25">
        <f>INDEX('Omkostningsindeks og vægte'!K$20:K$445,MATCH($F26,'Omkostningsindeks og vægte'!$F$20:$F$445,0))</f>
        <v>471.41518553582063</v>
      </c>
      <c r="L26" s="26">
        <f>INDEX('Omkostningsindeks og vægte'!L$20:L$445,MATCH($F26,'Omkostningsindeks og vægte'!$F$20:$F$445,0))</f>
        <v>165.03924335743383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45017</v>
      </c>
      <c r="G27" s="25">
        <f>INDEX('Omkostningsindeks og vægte'!G$20:G$445,MATCH($F27,'Omkostningsindeks og vægte'!$F$20:$F$445,0))</f>
        <v>150.90894</v>
      </c>
      <c r="H27" s="25">
        <f>INDEX('Omkostningsindeks og vægte'!H$20:H$445,MATCH($F27,'Omkostningsindeks og vægte'!$F$20:$F$445,0))</f>
        <v>154.23346693386776</v>
      </c>
      <c r="I27" s="25">
        <f>INDEX('Omkostningsindeks og vægte'!I$20:I$445,MATCH($F27,'Omkostningsindeks og vægte'!$F$20:$F$445,0))</f>
        <v>123.57866757990186</v>
      </c>
      <c r="J27" s="25">
        <f>INDEX('Omkostningsindeks og vægte'!J$20:J$445,MATCH($F27,'Omkostningsindeks og vægte'!$F$20:$F$445,0))</f>
        <v>3.58</v>
      </c>
      <c r="K27" s="25">
        <f>INDEX('Omkostningsindeks og vægte'!K$20:K$445,MATCH($F27,'Omkostningsindeks og vægte'!$F$20:$F$445,0))</f>
        <v>440.51021240017332</v>
      </c>
      <c r="L27" s="26">
        <f>INDEX('Omkostningsindeks og vægte'!L$20:L$445,MATCH($F27,'Omkostningsindeks og vægte'!$F$20:$F$445,0))</f>
        <v>162.49469871276281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45047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153.97094188376755</v>
      </c>
      <c r="I28" s="25">
        <f>INDEX('Omkostningsindeks og vægte'!I$20:I$445,MATCH($F28,'Omkostningsindeks og vægte'!$F$20:$F$445,0))</f>
        <v>124.1849406833192</v>
      </c>
      <c r="J28" s="25">
        <f>INDEX('Omkostningsindeks og vægte'!J$20:J$445,MATCH($F28,'Omkostningsindeks og vægte'!$F$20:$F$445,0))</f>
        <v>3.32</v>
      </c>
      <c r="K28" s="25">
        <f>INDEX('Omkostningsindeks og vægte'!K$20:K$445,MATCH($F28,'Omkostningsindeks og vægte'!$F$20:$F$445,0))</f>
        <v>449.12168409072592</v>
      </c>
      <c r="L28" s="26">
        <f>INDEX('Omkostningsindeks og vægte'!L$20:L$445,MATCH($F28,'Omkostningsindeks og vægte'!$F$20:$F$445,0))</f>
        <v>163.23102533608576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45078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124.28598620055541</v>
      </c>
      <c r="J29" s="25">
        <f>INDEX('Omkostningsindeks og vægte'!J$20:J$445,MATCH($F29,'Omkostningsindeks og vægte'!$F$20:$F$445,0))</f>
        <v>3.35</v>
      </c>
      <c r="K29" s="25">
        <f>INDEX('Omkostningsindeks og vægte'!K$20:K$445,MATCH($F29,'Omkostningsindeks og vægte'!$F$20:$F$445,0))</f>
        <v>437.18048745998027</v>
      </c>
      <c r="L29" s="26">
        <f>INDEX('Omkostningsindeks og vægte'!L$20:L$445,MATCH($F29,'Omkostningsindeks og vægte'!$F$20:$F$445,0))</f>
        <v>161.8838619876328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45108</v>
      </c>
      <c r="G30" s="25">
        <f>INDEX('Omkostningsindeks og vægte'!G$20:G$445,MATCH($F30,'Omkostningsindeks og vægte'!$F$20:$F$445,0))</f>
        <v>152.32308</v>
      </c>
      <c r="H30" s="25">
        <f>INDEX('Omkostningsindeks og vægte'!H$20:H$445,MATCH($F30,'Omkostningsindeks og vægte'!$F$20:$F$445,0))</f>
        <v>152.26452905811624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3.45</v>
      </c>
      <c r="K30" s="25">
        <f>INDEX('Omkostningsindeks og vægte'!K$20:K$445,MATCH($F30,'Omkostningsindeks og vægte'!$F$20:$F$445,0))</f>
        <v>410.98711278725386</v>
      </c>
      <c r="L30" s="26">
        <f>INDEX('Omkostningsindeks og vægte'!L$20:L$445,MATCH($F30,'Omkostningsindeks og vægte'!$F$20:$F$445,0))</f>
        <v>159.49902415295571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45139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124.58912275226409</v>
      </c>
      <c r="J31" s="25">
        <f>INDEX('Omkostningsindeks og vægte'!J$20:J$445,MATCH($F31,'Omkostningsindeks og vægte'!$F$20:$F$445,0))</f>
        <v>3.69</v>
      </c>
      <c r="K31" s="25">
        <f>INDEX('Omkostningsindeks og vægte'!K$20:K$445,MATCH($F31,'Omkostningsindeks og vægte'!$F$20:$F$445,0))</f>
        <v>430.04033031427906</v>
      </c>
      <c r="L31" s="26">
        <f>INDEX('Omkostningsindeks og vægte'!L$20:L$445,MATCH($F31,'Omkostningsindeks og vægte'!$F$20:$F$445,0))</f>
        <v>162.16189723418225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45170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155.54609218436875</v>
      </c>
      <c r="I32" s="25">
        <f>INDEX('Omkostningsindeks og vægte'!I$20:I$445,MATCH($F32,'Omkostningsindeks og vægte'!$F$20:$F$445,0))</f>
        <v>125.90271447633499</v>
      </c>
      <c r="J32" s="25">
        <f>INDEX('Omkostningsindeks og vægte'!J$20:J$445,MATCH($F32,'Omkostningsindeks og vægte'!$F$20:$F$445,0))</f>
        <v>3.67</v>
      </c>
      <c r="K32" s="25">
        <f>INDEX('Omkostningsindeks og vægte'!K$20:K$445,MATCH($F32,'Omkostningsindeks og vægte'!$F$20:$F$445,0))</f>
        <v>424.7062868394512</v>
      </c>
      <c r="L32" s="26">
        <f>INDEX('Omkostningsindeks og vægte'!L$20:L$445,MATCH($F32,'Omkostningsindeks og vægte'!$F$20:$F$445,0))</f>
        <v>161.81481663610168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45200</v>
      </c>
      <c r="G33" s="25">
        <f>INDEX('Omkostningsindeks og vægte'!G$20:G$445,MATCH($F33,'Omkostningsindeks og vægte'!$F$20:$F$445,0))</f>
        <v>153.13115999999999</v>
      </c>
      <c r="H33" s="25">
        <f>INDEX('Omkostningsindeks og vægte'!H$20:H$445,MATCH($F33,'Omkostningsindeks og vægte'!$F$20:$F$445,0))</f>
        <v>154.49599198396794</v>
      </c>
      <c r="I33" s="25">
        <f>INDEX('Omkostningsindeks og vægte'!I$20:I$445,MATCH($F33,'Omkostningsindeks og vægte'!$F$20:$F$445,0))</f>
        <v>125.59957792462635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452.81437220898084</v>
      </c>
      <c r="L33" s="26">
        <f>INDEX('Omkostningsindeks og vægte'!L$20:L$445,MATCH($F33,'Omkostningsindeks og vægte'!$F$20:$F$445,0))</f>
        <v>165.50654660075188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45231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154.10220440881764</v>
      </c>
      <c r="I34" s="25">
        <f>INDEX('Omkostningsindeks og vægte'!I$20:I$445,MATCH($F34,'Omkostningsindeks og vægte'!$F$20:$F$445,0))</f>
        <v>125.29644137291767</v>
      </c>
      <c r="J34" s="25">
        <f>INDEX('Omkostningsindeks og vægte'!J$20:J$445,MATCH($F34,'Omkostningsindeks og vægte'!$F$20:$F$445,0))</f>
        <v>3.81</v>
      </c>
      <c r="K34" s="25">
        <f>INDEX('Omkostningsindeks og vægte'!K$20:K$445,MATCH($F34,'Omkostningsindeks og vægte'!$F$20:$F$445,0))</f>
        <v>463.72264597558586</v>
      </c>
      <c r="L34" s="26">
        <f>INDEX('Omkostningsindeks og vægte'!L$20:L$445,MATCH($F34,'Omkostningsindeks og vægte'!$F$20:$F$445,0))</f>
        <v>166.92578641939727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45261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125.19539585568144</v>
      </c>
      <c r="J35" s="25">
        <f>INDEX('Omkostningsindeks og vægte'!J$20:J$445,MATCH($F35,'Omkostningsindeks og vægte'!$F$20:$F$445,0))</f>
        <v>3.78</v>
      </c>
      <c r="K35" s="25">
        <f>INDEX('Omkostningsindeks og vægte'!K$20:K$445,MATCH($F35,'Omkostningsindeks og vægte'!$F$20:$F$445,0))</f>
        <v>461.36781983575446</v>
      </c>
      <c r="L35" s="26">
        <f>INDEX('Omkostningsindeks og vægte'!L$20:L$445,MATCH($F35,'Omkostningsindeks og vægte'!$F$20:$F$445,0))</f>
        <v>166.6255929549236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45292</v>
      </c>
      <c r="G36" s="25">
        <f>INDEX('Omkostningsindeks og vægte'!G$20:G$445,MATCH($F36,'Omkostningsindeks og vægte'!$F$20:$F$445,0))</f>
        <v>155.05035000000001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125.2015771995201</v>
      </c>
      <c r="J36" s="25">
        <f>INDEX('Omkostningsindeks og vægte'!J$20:J$445,MATCH($F36,'Omkostningsindeks og vægte'!$F$20:$F$445,0))</f>
        <v>3.51</v>
      </c>
      <c r="K36" s="25">
        <f>INDEX('Omkostningsindeks og vægte'!K$20:K$445,MATCH($F36,'Omkostningsindeks og vægte'!$F$20:$F$445,0))</f>
        <v>456.72931445557043</v>
      </c>
      <c r="L36" s="26">
        <f>INDEX('Omkostningsindeks og vægte'!L$20:L$445,MATCH($F36,'Omkostningsindeks og vægte'!$F$20:$F$445,0))</f>
        <v>166.72014015198874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45323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153.18336673346695</v>
      </c>
      <c r="I37" s="25">
        <f>INDEX('Omkostningsindeks og vægte'!I$20:I$445,MATCH($F37,'Omkostningsindeks og vægte'!$F$20:$F$445,0))</f>
        <v>124.99882160891359</v>
      </c>
      <c r="J37" s="25">
        <f>INDEX('Omkostningsindeks og vægte'!J$20:J$445,MATCH($F37,'Omkostningsindeks og vægte'!$F$20:$F$445,0))</f>
        <v>3.18</v>
      </c>
      <c r="K37" s="25">
        <f>INDEX('Omkostningsindeks og vægte'!K$20:K$445,MATCH($F37,'Omkostningsindeks og vægte'!$F$20:$F$445,0))</f>
        <v>433.02505256764056</v>
      </c>
      <c r="L37" s="26">
        <f>INDEX('Omkostningsindeks og vægte'!L$20:L$445,MATCH($F37,'Omkostningsindeks og vægte'!$F$20:$F$445,0))</f>
        <v>163.4097662134065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45352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154.62725450901803</v>
      </c>
      <c r="I38" s="25">
        <f>INDEX('Omkostningsindeks og vægte'!I$20:I$445,MATCH($F38,'Omkostningsindeks og vægte'!$F$20:$F$445,0))</f>
        <v>123.98504365588104</v>
      </c>
      <c r="J38" s="25">
        <f>INDEX('Omkostningsindeks og vægte'!J$20:J$445,MATCH($F38,'Omkostningsindeks og vægte'!$F$20:$F$445,0))</f>
        <v>3.23</v>
      </c>
      <c r="K38" s="25">
        <f>INDEX('Omkostningsindeks og vægte'!K$20:K$445,MATCH($F38,'Omkostningsindeks og vægte'!$F$20:$F$445,0))</f>
        <v>346.98148256159197</v>
      </c>
      <c r="L38" s="26">
        <f>INDEX('Omkostningsindeks og vægte'!L$20:L$445,MATCH($F38,'Omkostningsindeks og vægte'!$F$20:$F$445,0))</f>
        <v>153.23542169368963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45383</v>
      </c>
      <c r="G39" s="25">
        <f>INDEX('Omkostningsindeks og vægte'!G$20:G$445,MATCH($F39,'Omkostningsindeks og vægte'!$F$20:$F$445,0))</f>
        <v>156.36348000000001</v>
      </c>
      <c r="H39" s="25">
        <f>INDEX('Omkostningsindeks og vægte'!H$20:H$445,MATCH($F39,'Omkostningsindeks og vægte'!$F$20:$F$445,0))</f>
        <v>155.41482965931866</v>
      </c>
      <c r="I39" s="25">
        <f>INDEX('Omkostningsindeks og vægte'!I$20:I$445,MATCH($F39,'Omkostningsindeks og vægte'!$F$20:$F$445,0))</f>
        <v>124.28917704179081</v>
      </c>
      <c r="J39" s="25">
        <f>INDEX('Omkostningsindeks og vægte'!J$20:J$445,MATCH($F39,'Omkostningsindeks og vægte'!$F$20:$F$445,0))</f>
        <v>3.38</v>
      </c>
      <c r="K39" s="25">
        <f>INDEX('Omkostningsindeks og vægte'!K$20:K$445,MATCH($F39,'Omkostningsindeks og vægte'!$F$20:$F$445,0))</f>
        <v>356.00429398553581</v>
      </c>
      <c r="L39" s="26">
        <f>INDEX('Omkostningsindeks og vægte'!L$20:L$445,MATCH($F39,'Omkostningsindeks og vægte'!$F$20:$F$445,0))</f>
        <v>155.30647150395401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45413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123.88366586057779</v>
      </c>
      <c r="J40" s="25">
        <f>INDEX('Omkostningsindeks og vægte'!J$20:J$445,MATCH($F40,'Omkostningsindeks og vægte'!$F$20:$F$445,0))</f>
        <v>3.39</v>
      </c>
      <c r="K40" s="25">
        <f>INDEX('Omkostningsindeks og vægte'!K$20:K$445,MATCH($F40,'Omkostningsindeks og vægte'!$F$20:$F$445,0))</f>
        <v>347.22945411158304</v>
      </c>
      <c r="L40" s="26">
        <f>INDEX('Omkostningsindeks og vægte'!L$20:L$445,MATCH($F40,'Omkostningsindeks og vægte'!$F$20:$F$445,0))</f>
        <v>154.23684032546961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45444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124.39055483709407</v>
      </c>
      <c r="J41" s="25">
        <f>INDEX('Omkostningsindeks og vægte'!J$20:J$445,MATCH($F41,'Omkostningsindeks og vægte'!$F$20:$F$445,0))</f>
        <v>3.43</v>
      </c>
      <c r="K41" s="25">
        <f>INDEX('Omkostningsindeks og vægte'!K$20:K$445,MATCH($F41,'Omkostningsindeks og vægte'!$F$20:$F$445,0))</f>
        <v>344.995736175785</v>
      </c>
      <c r="L41" s="26">
        <f>INDEX('Omkostningsindeks og vægte'!L$20:L$445,MATCH($F41,'Omkostningsindeks og vægte'!$F$20:$F$445,0))</f>
        <v>154.07731026602255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45474</v>
      </c>
      <c r="G42" s="25">
        <f>INDEX('Omkostningsindeks og vægte'!G$20:G$445,MATCH($F42,'Omkostningsindeks og vægte'!$F$20:$F$445,0))</f>
        <v>157.67660999999998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124.89744381361034</v>
      </c>
      <c r="J42" s="25">
        <f>INDEX('Omkostningsindeks og vægte'!J$20:J$445,MATCH($F42,'Omkostningsindeks og vægte'!$F$20:$F$445,0))</f>
        <v>3.49</v>
      </c>
      <c r="K42" s="25">
        <f>INDEX('Omkostningsindeks og vægte'!K$20:K$445,MATCH($F42,'Omkostningsindeks og vægte'!$F$20:$F$445,0))</f>
        <v>326.26900479199838</v>
      </c>
      <c r="L42" s="26">
        <f>INDEX('Omkostningsindeks og vægte'!L$20:L$445,MATCH($F42,'Omkostningsindeks og vægte'!$F$20:$F$445,0))</f>
        <v>152.69587786859492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45505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</v>
      </c>
      <c r="K43" s="25">
        <f>INDEX('Omkostningsindeks og vægte'!K$20:K$445,MATCH($F43,'Omkostningsindeks og vægte'!$F$20:$F$445,0))</f>
        <v>314.50516106150991</v>
      </c>
      <c r="L43" s="26">
        <f>INDEX('Omkostningsindeks og vægte'!L$20:L$445,MATCH($F43,'Omkostningsindeks og vægte'!$F$20:$F$445,0))</f>
        <v>151.18221273446221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45536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157.25250501002006</v>
      </c>
      <c r="I44" s="25">
        <f>INDEX('Omkostningsindeks og vægte'!I$20:I$445,MATCH($F44,'Omkostningsindeks og vægte'!$F$20:$F$445,0))</f>
        <v>125.10019940421685</v>
      </c>
      <c r="J44" s="25">
        <f>INDEX('Omkostningsindeks og vægte'!J$20:J$445,MATCH($F44,'Omkostningsindeks og vægte'!$F$20:$F$445,0))</f>
        <v>3.12</v>
      </c>
      <c r="K44" s="25">
        <f>INDEX('Omkostningsindeks og vægte'!K$20:K$445,MATCH($F44,'Omkostningsindeks og vægte'!$F$20:$F$445,0))</f>
        <v>329.35592946914937</v>
      </c>
      <c r="L44" s="26">
        <f>INDEX('Omkostningsindeks og vægte'!L$20:L$445,MATCH($F44,'Omkostningsindeks og vægte'!$F$20:$F$445,0))</f>
        <v>152.73494619286586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45566</v>
      </c>
      <c r="G45" s="25">
        <f>INDEX('Omkostningsindeks og vægte'!G$20:G$445,MATCH($F45,'Omkostningsindeks og vægte'!$F$20:$F$445,0))</f>
        <v>162.86760950617284</v>
      </c>
      <c r="H45" s="25">
        <f>INDEX('Omkostningsindeks og vægte'!H$20:H$445,MATCH($F45,'Omkostningsindeks og vægte'!$F$20:$F$445,0))</f>
        <v>156.59619238476955</v>
      </c>
      <c r="I45" s="25">
        <f>INDEX('Omkostningsindeks og vægte'!I$20:I$445,MATCH($F45,'Omkostningsindeks og vægte'!$F$20:$F$445,0))</f>
        <v>125.30295499482335</v>
      </c>
      <c r="J45" s="25">
        <f>INDEX('Omkostningsindeks og vægte'!J$20:J$445,MATCH($F45,'Omkostningsindeks og vægte'!$F$20:$F$445,0))</f>
        <v>3.05</v>
      </c>
      <c r="K45" s="25">
        <f>INDEX('Omkostningsindeks og vægte'!K$20:K$445,MATCH($F45,'Omkostningsindeks og vægte'!$F$20:$F$445,0))</f>
        <v>310.87338847930516</v>
      </c>
      <c r="L45" s="26">
        <f>INDEX('Omkostningsindeks og vægte'!L$20:L$445,MATCH($F45,'Omkostningsindeks og vægte'!$F$20:$F$445,0))</f>
        <v>153.28788302490673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45597</v>
      </c>
      <c r="G46" s="25">
        <f>INDEX('Omkostningsindeks og vægte'!G$20:G$445,MATCH($F46,'Omkostningsindeks og vægte'!$F$20:$F$445,0))</f>
        <v>162.86760950617284</v>
      </c>
      <c r="H46" s="25">
        <f>INDEX('Omkostningsindeks og vægte'!H$20:H$445,MATCH($F46,'Omkostningsindeks og vægte'!$F$20:$F$445,0))</f>
        <v>156.07114228456916</v>
      </c>
      <c r="I46" s="25">
        <f>INDEX('Omkostningsindeks og vægte'!I$20:I$445,MATCH($F46,'Omkostningsindeks og vægte'!$F$20:$F$445,0))</f>
        <v>125.2015771995201</v>
      </c>
      <c r="J46" s="25">
        <f>INDEX('Omkostningsindeks og vægte'!J$20:J$445,MATCH($F46,'Omkostningsindeks og vægte'!$F$20:$F$445,0))</f>
        <v>2.82</v>
      </c>
      <c r="K46" s="25">
        <f>INDEX('Omkostningsindeks og vægte'!K$20:K$445,MATCH($F46,'Omkostningsindeks og vægte'!$F$20:$F$445,0))</f>
        <v>297.13127726725315</v>
      </c>
      <c r="L46" s="26">
        <f>INDEX('Omkostningsindeks og vægte'!L$20:L$445,MATCH($F46,'Omkostningsindeks og vægte'!$F$20:$F$445,0))</f>
        <v>151.31684562173675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45627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156.98997995991985</v>
      </c>
      <c r="I47" s="25">
        <f>INDEX('Omkostningsindeks og vægte'!I$20:I$445,MATCH($F47,'Omkostningsindeks og vægte'!$F$20:$F$445,0))</f>
        <v>124.59331042770059</v>
      </c>
      <c r="J47" s="25">
        <f>INDEX('Omkostningsindeks og vægte'!J$20:J$445,MATCH($F47,'Omkostningsindeks og vægte'!$F$20:$F$445,0))</f>
        <v>2.9</v>
      </c>
      <c r="K47" s="25">
        <f>INDEX('Omkostningsindeks og vægte'!K$20:K$445,MATCH($F47,'Omkostningsindeks og vægte'!$F$20:$F$445,0))</f>
        <v>304.41953895906971</v>
      </c>
      <c r="L47" s="26">
        <f>INDEX('Omkostningsindeks og vægte'!L$20:L$445,MATCH($F47,'Omkostningsindeks og vægte'!$F$20:$F$445,0))</f>
        <v>152.29238818987142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45658</v>
      </c>
      <c r="G48" s="25">
        <f>INDEX('Omkostningsindeks og vægte'!G$20:G$445,MATCH($F48,'Omkostningsindeks og vægte'!$F$20:$F$445,0))</f>
        <v>161.82940960493826</v>
      </c>
      <c r="H48" s="25">
        <f>INDEX('Omkostningsindeks og vægte'!H$20:H$445,MATCH($F48,'Omkostningsindeks og vægte'!$F$20:$F$445,0))</f>
        <v>156.46492985971946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2.67</v>
      </c>
      <c r="K48" s="25">
        <f>INDEX('Omkostningsindeks og vægte'!K$20:K$445,MATCH($F48,'Omkostningsindeks og vægte'!$F$20:$F$445,0))</f>
        <v>314.9767490681192</v>
      </c>
      <c r="L48" s="26">
        <f>INDEX('Omkostningsindeks og vægte'!L$20:L$445,MATCH($F48,'Omkostningsindeks og vægte'!$F$20:$F$445,0))</f>
        <v>152.67812202911554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45689</v>
      </c>
      <c r="G49" s="25">
        <f>INDEX('Omkostningsindeks og vægte'!G$20:G$445,MATCH($F49,'Omkostningsindeks og vægte'!$F$20:$F$445,0))</f>
        <v>161.82940960493826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125.20157719952012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310.76640400521984</v>
      </c>
      <c r="L49" s="26">
        <f>INDEX('Omkostningsindeks og vægte'!L$20:L$445,MATCH($F49,'Omkostningsindeks og vægte'!$F$20:$F$445,0))</f>
        <v>152.36648388964974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45717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124.43144447509424</v>
      </c>
      <c r="J50" s="25">
        <f>INDEX('Omkostningsindeks og vægte'!J$20:J$445,MATCH($F50,'Omkostningsindeks og vægte'!$F$20:$F$445,0))</f>
        <v>2.73</v>
      </c>
      <c r="K50" s="25">
        <f>INDEX('Omkostningsindeks og vægte'!K$20:K$445,MATCH($F50,'Omkostningsindeks og vægte'!$F$20:$F$445,0))</f>
        <v>326.79642045556278</v>
      </c>
      <c r="L50" s="26">
        <f>INDEX('Omkostningsindeks og vægte'!L$20:L$445,MATCH($F50,'Omkostningsindeks og vægte'!$F$20:$F$445,0))</f>
        <v>154.1538720466842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45748</v>
      </c>
      <c r="G51" s="25">
        <f>INDEX('Omkostningsindeks og vægte'!G$20:G$445,MATCH($F51,'Omkostningsindeks og vægte'!$F$20:$F$445,0))</f>
        <v>163.25693446913579</v>
      </c>
      <c r="H51" s="25">
        <f>INDEX('Omkostningsindeks og vægte'!H$20:H$445,MATCH($F51,'Omkostningsindeks og vægte'!$F$20:$F$445,0))</f>
        <v>158.56513026052104</v>
      </c>
      <c r="I51" s="25">
        <f>INDEX('Omkostningsindeks og vægte'!I$20:I$445,MATCH($F51,'Omkostningsindeks og vægte'!$F$20:$F$445,0))</f>
        <v>124.21140655382972</v>
      </c>
      <c r="J51" s="25">
        <f>INDEX('Omkostningsindeks og vægte'!J$20:J$445,MATCH($F51,'Omkostningsindeks og vægte'!$F$20:$F$445,0))</f>
        <v>2.69</v>
      </c>
      <c r="K51" s="25">
        <f>INDEX('Omkostningsindeks og vægte'!K$20:K$445,MATCH($F51,'Omkostningsindeks og vægte'!$F$20:$F$445,0))</f>
        <v>322.65613799003734</v>
      </c>
      <c r="L51" s="26">
        <f>INDEX('Omkostningsindeks og vægte'!L$20:L$445,MATCH($F51,'Omkostningsindeks og vægte'!$F$20:$F$445,0))</f>
        <v>154.4880610373981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45778</v>
      </c>
      <c r="G52" s="25">
        <f>INDEX('Omkostningsindeks og vægte'!G$20:G$445,MATCH($F52,'Omkostningsindeks og vægte'!$F$20:$F$445,0))</f>
        <v>163.25693446913579</v>
      </c>
      <c r="H52" s="25">
        <f>INDEX('Omkostningsindeks og vægte'!H$20:H$445,MATCH($F52,'Omkostningsindeks og vægte'!$F$20:$F$445,0))</f>
        <v>157.77755511022045</v>
      </c>
      <c r="I52" s="25">
        <f>INDEX('Omkostningsindeks og vægte'!I$20:I$445,MATCH($F52,'Omkostningsindeks og vægte'!$F$20:$F$445,0))</f>
        <v>124.10138759319744</v>
      </c>
      <c r="J52" s="25">
        <f>INDEX('Omkostningsindeks og vægte'!J$20:J$445,MATCH($F52,'Omkostningsindeks og vægte'!$F$20:$F$445,0))</f>
        <v>2.75</v>
      </c>
      <c r="K52" s="25">
        <f>INDEX('Omkostningsindeks og vægte'!K$20:K$445,MATCH($F52,'Omkostningsindeks og vægte'!$F$20:$F$445,0))</f>
        <v>312.9518565961605</v>
      </c>
      <c r="L52" s="26">
        <f>INDEX('Omkostningsindeks og vægte'!L$20:L$445,MATCH($F52,'Omkostningsindeks og vægte'!$F$20:$F$445,0))</f>
        <v>153.34351304925661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45809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157.90881763527054</v>
      </c>
      <c r="I53" s="25">
        <f>INDEX('Omkostningsindeks og vægte'!I$20:I$445,MATCH($F53,'Omkostningsindeks og vægte'!$F$20:$F$445,0))</f>
        <v>126.08172888457825</v>
      </c>
      <c r="J53" s="25">
        <f>INDEX('Omkostningsindeks og vægte'!J$20:J$445,MATCH($F53,'Omkostningsindeks og vægte'!$F$20:$F$445,0))</f>
        <v>2.61</v>
      </c>
      <c r="K53" s="25">
        <f>INDEX('Omkostningsindeks og vægte'!K$20:K$445,MATCH($F53,'Omkostningsindeks og vægte'!$F$20:$F$445,0))</f>
        <v>294.59459420304904</v>
      </c>
      <c r="L53" s="26">
        <f>INDEX('Omkostningsindeks og vægte'!L$20:L$445,MATCH($F53,'Omkostningsindeks og vægte'!$F$20:$F$445,0))</f>
        <v>151.17466959254048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45839</v>
      </c>
      <c r="G54" s="25">
        <f>INDEX('Omkostningsindeks og vægte'!G$20:G$445,MATCH($F54,'Omkostningsindeks og vægte'!$F$20:$F$445,0))</f>
        <v>163.90580940740739</v>
      </c>
      <c r="H54" s="25">
        <f>INDEX('Omkostningsindeks og vægte'!H$20:H$445,MATCH($F54,'Omkostningsindeks og vægte'!$F$20:$F$445,0))</f>
        <v>158.04008016032066</v>
      </c>
      <c r="I54" s="25">
        <f>INDEX('Omkostningsindeks og vægte'!I$20:I$445,MATCH($F54,'Omkostningsindeks og vægte'!$F$20:$F$445,0))</f>
        <v>126.41178576647506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275.60212539636592</v>
      </c>
      <c r="L54" s="26">
        <f>INDEX('Omkostningsindeks og vægte'!L$20:L$445,MATCH($F54,'Omkostningsindeks og vægte'!$F$20:$F$445,0))</f>
        <v>149.38731161299614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45870</v>
      </c>
      <c r="G55" s="25">
        <f>INDEX('Omkostningsindeks og vægte'!G$20:G$445,MATCH($F55,'Omkostningsindeks og vægte'!$F$20:$F$445,0))</f>
        <v>163.90580940740739</v>
      </c>
      <c r="H55" s="25">
        <f>INDEX('Omkostningsindeks og vægte'!H$20:H$445,MATCH($F55,'Omkostningsindeks og vægte'!$F$20:$F$445,0))</f>
        <v>158.43386773547095</v>
      </c>
      <c r="I55" s="25">
        <f>INDEX('Omkostningsindeks og vægte'!I$20:I$445,MATCH($F55,'Omkostningsindeks og vægte'!$F$20:$F$445,0))</f>
        <v>125.86169096331372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289.37487509345993</v>
      </c>
      <c r="L55" s="26">
        <f>INDEX('Omkostningsindeks og vægte'!L$20:L$445,MATCH($F55,'Omkostningsindeks og vægte'!$F$20:$F$445,0))</f>
        <v>151.10384177294989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45901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160.79659318637275</v>
      </c>
      <c r="I56" s="25">
        <f>INDEX('Omkostningsindeks og vægte'!I$20:I$445,MATCH($F56,'Omkostningsindeks og vægte'!$F$20:$F$445,0))</f>
        <v>126.30176680584279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309.48050511984741</v>
      </c>
      <c r="L56" s="26">
        <f>INDEX('Omkostningsindeks og vægte'!L$20:L$445,MATCH($F56,'Omkostningsindeks og vægte'!$F$20:$F$445,0))</f>
        <v>153.62633916615147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45931</v>
      </c>
      <c r="G57" s="25">
        <f>INDEX('Omkostningsindeks og vægte'!G$20:G$445,MATCH($F57,'Omkostningsindeks og vægte'!$F$20:$F$445,0))</f>
        <v>167.53950906172838</v>
      </c>
      <c r="H57" s="25">
        <f>INDEX('Omkostningsindeks og vægte'!H$20:H$445,MATCH($F57,'Omkostningsindeks og vægte'!$F$20:$F$445,0))</f>
        <v>159.74649298597197</v>
      </c>
      <c r="I57" s="25">
        <f>INDEX('Omkostningsindeks og vægte'!I$20:I$445,MATCH($F57,'Omkostningsindeks og vægte'!$F$20:$F$445,0))</f>
        <v>124.65148239635877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311.74349921240537</v>
      </c>
      <c r="L57" s="26">
        <f>INDEX('Omkostningsindeks og vægte'!L$20:L$445,MATCH($F57,'Omkostningsindeks og vægte'!$F$20:$F$445,0))</f>
        <v>155.72793086720716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45962</v>
      </c>
      <c r="G58" s="27">
        <f>INDEX('Omkostningsindeks og vægte'!G$20:G$445,MATCH($F58,'Omkostningsindeks og vægte'!$F$20:$F$445,0))</f>
        <v>167.53950906172838</v>
      </c>
      <c r="H58" s="25">
        <f>INDEX('Omkostningsindeks og vægte'!H$20:H$445,MATCH($F58,'Omkostningsindeks og vægte'!$F$20:$F$445,0))</f>
        <v>159.61523046092185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2.76</v>
      </c>
      <c r="K58" s="25">
        <f>INDEX('Omkostningsindeks og vægte'!K$20:K$445,MATCH($F58,'Omkostningsindeks og vægte'!$F$20:$F$445,0))</f>
        <v>336.37620172601083</v>
      </c>
      <c r="L58" s="26">
        <f>INDEX('Omkostningsindeks og vægte'!L$20:L$445,MATCH($F58,'Omkostningsindeks og vægte'!$F$20:$F$445,0))</f>
        <v>158.68903952458996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45992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160.27154308617236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2.68</v>
      </c>
      <c r="K59" s="25">
        <f>INDEX('Omkostningsindeks og vægte'!K$20:K$445,MATCH($F59,'Omkostningsindeks og vægte'!$F$20:$F$445,0))</f>
        <v>355.2893218609064</v>
      </c>
      <c r="L59" s="26">
        <f>INDEX('Omkostningsindeks og vægte'!L$20:L$445,MATCH($F59,'Omkostningsindeks og vægte'!$F$20:$F$445,0))</f>
        <v>161.03839287749426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46023</v>
      </c>
      <c r="G60" s="25">
        <f>INDEX('Omkostningsindeks og vægte'!G$20:G$445,MATCH($F60,'Omkostningsindeks og vægte'!$F$20:$F$445,0))</f>
        <v>167.02040911111109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125.42161512078465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383.67635089688497</v>
      </c>
      <c r="L60" s="26">
        <f>INDEX('Omkostningsindeks og vægte'!L$20:L$445,MATCH($F60,'Omkostningsindeks og vægte'!$F$20:$F$445,0))</f>
        <v>164.0256375972051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46054</v>
      </c>
      <c r="G61" s="25">
        <f>INDEX('Omkostningsindeks og vægte'!G$20:G$445,MATCH($F61,'Omkostningsindeks og vægte'!$F$20:$F$445,0))</f>
        <v>167.02040911111109</v>
      </c>
      <c r="H61" s="25">
        <f>INDEX('Omkostningsindeks og vægte'!H$20:H$445,MATCH($F61,'Omkostningsindeks og vægte'!$F$20:$F$445,0))</f>
        <v>159.09018036072146</v>
      </c>
      <c r="I61" s="25">
        <f>INDEX('Omkostningsindeks og vægte'!I$20:I$445,MATCH($F61,'Omkostningsindeks og vægte'!$F$20:$F$445,0))</f>
        <v>124.32142551446198</v>
      </c>
      <c r="J61" s="25">
        <f>INDEX('Omkostningsindeks og vægte'!J$20:J$445,MATCH($F61,'Omkostningsindeks og vægte'!$F$20:$F$445,0))</f>
        <v>2.79</v>
      </c>
      <c r="K61" s="25">
        <f>INDEX('Omkostningsindeks og vægte'!K$20:K$445,MATCH($F61,'Omkostningsindeks og vægte'!$F$20:$F$445,0))</f>
        <v>396.58493962113192</v>
      </c>
      <c r="L61" s="26">
        <f>INDEX('Omkostningsindeks og vægte'!L$20:L$445,MATCH($F61,'Omkostningsindeks og vægte'!$F$20:$F$445,0))</f>
        <v>165.54072731063491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46082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158.18427224078528</v>
      </c>
      <c r="I62" s="25">
        <f>INDEX('Omkostningsindeks og vægte'!I$20:I$445,MATCH($F62,'Omkostningsindeks og vægte'!$F$20:$F$445,0))</f>
        <v>123.11121694750705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399.20978478703148</v>
      </c>
      <c r="L62" s="26">
        <f>INDEX('Omkostningsindeks og vægte'!L$20:L$445,MATCH($F62,'Omkostningsindeks og vægte'!$F$20:$F$445,0))</f>
        <v>165.64055439435214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46113</v>
      </c>
      <c r="G63" s="25">
        <f>INDEX('Omkostningsindeks og vægte'!G$20:G$445,MATCH($F63,'Omkostningsindeks og vægte'!$F$20:$F$445,0))</f>
        <v>168.05860901234567</v>
      </c>
      <c r="H63" s="25">
        <f>INDEX('Omkostningsindeks og vægte'!H$20:H$445,MATCH($F63,'Omkostningsindeks og vægte'!$F$20:$F$445,0))</f>
        <v>159.78947785681257</v>
      </c>
      <c r="I63" s="25">
        <f>INDEX('Omkostningsindeks og vægte'!I$20:I$445,MATCH($F63,'Omkostningsindeks og vægte'!$F$20:$F$445,0))</f>
        <v>123.66131175066837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410.48274549401481</v>
      </c>
      <c r="L63" s="26">
        <f>INDEX('Omkostningsindeks og vægte'!L$20:L$445,MATCH($F63,'Omkostningsindeks og vægte'!$F$20:$F$445,0))</f>
        <v>167.60512731751442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46143</v>
      </c>
      <c r="G64" s="25">
        <f>INDEX('Omkostningsindeks og vægte'!G$20:G$445,MATCH($F64,'Omkostningsindeks og vægte'!$F$20:$F$445,0))</f>
        <v>168.05860901234567</v>
      </c>
      <c r="H64" s="25">
        <f>INDEX('Omkostningsindeks og vægte'!H$20:H$445,MATCH($F64,'Omkostningsindeks og vægte'!$F$20:$F$445,0))</f>
        <v>159.7259053571679</v>
      </c>
      <c r="I64" s="25">
        <f>INDEX('Omkostningsindeks og vægte'!I$20:I$445,MATCH($F64,'Omkostningsindeks og vægte'!$F$20:$F$445,0))</f>
        <v>125.64165304204919</v>
      </c>
      <c r="J64" s="25">
        <f>INDEX('Omkostningsindeks og vægte'!J$20:J$445,MATCH($F64,'Omkostningsindeks og vægte'!$F$20:$F$445,0))</f>
        <v>3.11</v>
      </c>
      <c r="K64" s="25">
        <f>INDEX('Omkostningsindeks og vægte'!K$20:K$445,MATCH($F64,'Omkostningsindeks og vægte'!$F$20:$F$445,0))</f>
        <v>457.81442283370711</v>
      </c>
      <c r="L64" s="26">
        <f>INDEX('Omkostningsindeks og vægte'!L$20:L$445,MATCH($F64,'Omkostningsindeks og vægte'!$F$20:$F$445,0))</f>
        <v>173.97246041553325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46174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160.10734035503575</v>
      </c>
      <c r="I65" s="25">
        <f>INDEX('Omkostningsindeks og vægte'!I$20:I$445,MATCH($F65,'Omkostningsindeks og vægte'!$F$20:$F$445,0))</f>
        <v>123.22123590813931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519.65795466755173</v>
      </c>
      <c r="L65" s="26">
        <f>INDEX('Omkostningsindeks og vægte'!L$20:L$445,MATCH($F65,'Omkostningsindeks og vægte'!$F$20:$F$445,0))</f>
        <v>181.13686187030217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46204</v>
      </c>
      <c r="G66" s="30">
        <f>INDEX('Omkostningsindeks og vægte'!G$20:G$445,MATCH($F66,'Omkostningsindeks og vægte'!$F$20:$F$445,0))</f>
        <v>168.83725893827159</v>
      </c>
      <c r="H66" s="30">
        <f>INDEX('Omkostningsindeks og vægte'!H$20:H$445,MATCH($F66,'Omkostningsindeks og vægte'!$F$20:$F$445,0))</f>
        <v>161.0291415998831</v>
      </c>
      <c r="I66" s="30">
        <f>INDEX('Omkostningsindeks og vægte'!I$20:I$445,MATCH($F66,'Omkostningsindeks og vægte'!$F$20:$F$445,0))</f>
        <v>123.44127382940384</v>
      </c>
      <c r="J66" s="30">
        <f>INDEX('Omkostningsindeks og vægte'!J$20:J$445,MATCH($F66,'Omkostningsindeks og vægte'!$F$20:$F$445,0))</f>
        <v>2.92</v>
      </c>
      <c r="K66" s="30">
        <f>INDEX('Omkostningsindeks og vægte'!K$20:K$445,MATCH($F66,'Omkostningsindeks og vægte'!$F$20:$F$445,0))</f>
        <v>488.71931256150003</v>
      </c>
      <c r="L66" s="31">
        <f>INDEX('Omkostningsindeks og vægte'!L$20:L$445,MATCH($F66,'Omkostningsindeks og vægte'!$F$20:$F$445,0))</f>
        <v>177.72913237879905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46235</v>
      </c>
      <c r="G67" s="33">
        <v>168.83725893827159</v>
      </c>
      <c r="H67" s="33">
        <v>161.21420056128625</v>
      </c>
      <c r="I67" s="33">
        <v>124.07665234876013</v>
      </c>
      <c r="J67" s="33">
        <v>2.9666666666666668</v>
      </c>
      <c r="K67" s="33">
        <v>481.18767585019407</v>
      </c>
      <c r="L67" s="33">
        <v>176.96291903994367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46266</v>
      </c>
      <c r="G68" s="33">
        <v>168.83725893827159</v>
      </c>
      <c r="H68" s="33">
        <v>161.3994721973572</v>
      </c>
      <c r="I68" s="33">
        <v>124.71530129663952</v>
      </c>
      <c r="J68" s="33">
        <v>3.0133333333333336</v>
      </c>
      <c r="K68" s="33">
        <v>473.77210893619934</v>
      </c>
      <c r="L68" s="33">
        <v>176.21084139413171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46296</v>
      </c>
      <c r="G69" s="33">
        <v>169.47484978706257</v>
      </c>
      <c r="H69" s="33">
        <v>161.58495675250731</v>
      </c>
      <c r="I69" s="33">
        <v>125.35723750663395</v>
      </c>
      <c r="J69" s="33">
        <v>3.0600000000000005</v>
      </c>
      <c r="K69" s="33">
        <v>466.4708230718154</v>
      </c>
      <c r="L69" s="33">
        <v>175.82494820986204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46327</v>
      </c>
      <c r="G70" s="33">
        <v>170.11484841061264</v>
      </c>
      <c r="H70" s="33">
        <v>161.77065447142886</v>
      </c>
      <c r="I70" s="33">
        <v>126.00247789898145</v>
      </c>
      <c r="J70" s="33">
        <v>3.1066666666666674</v>
      </c>
      <c r="K70" s="33">
        <v>459.28205707567179</v>
      </c>
      <c r="L70" s="33">
        <v>175.45410153278061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46357</v>
      </c>
      <c r="G71" s="33">
        <v>170.7572639015543</v>
      </c>
      <c r="H71" s="33">
        <v>161.95656559909528</v>
      </c>
      <c r="I71" s="33">
        <v>126.65103948101212</v>
      </c>
      <c r="J71" s="33">
        <v>3.1533333333333342</v>
      </c>
      <c r="K71" s="33">
        <v>452.20407690790432</v>
      </c>
      <c r="L71" s="33">
        <v>175.09810154646658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46388</v>
      </c>
      <c r="G72" s="33">
        <v>171.20607152924768</v>
      </c>
      <c r="H72" s="33">
        <v>162.17094011239175</v>
      </c>
      <c r="I72" s="33">
        <v>126.81868168092417</v>
      </c>
      <c r="J72" s="33">
        <v>3.1755555555555564</v>
      </c>
      <c r="K72" s="33">
        <v>449.93348566871435</v>
      </c>
      <c r="L72" s="33">
        <v>175.13409242476922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46419</v>
      </c>
      <c r="G73" s="33">
        <v>171.6560587746163</v>
      </c>
      <c r="H73" s="33">
        <v>162.38559838344622</v>
      </c>
      <c r="I73" s="33">
        <v>126.98654578116412</v>
      </c>
      <c r="J73" s="33">
        <v>3.1977777777777785</v>
      </c>
      <c r="K73" s="33">
        <v>447.67429544255981</v>
      </c>
      <c r="L73" s="33">
        <v>175.17213251070459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46447</v>
      </c>
      <c r="G74" s="33">
        <v>172.10722873809291</v>
      </c>
      <c r="H74" s="33">
        <v>162.60054078785592</v>
      </c>
      <c r="I74" s="33">
        <v>127.15463207545133</v>
      </c>
      <c r="J74" s="33">
        <v>3.2200000000000006</v>
      </c>
      <c r="K74" s="33">
        <v>445.42644898307412</v>
      </c>
      <c r="L74" s="33">
        <v>175.212216755415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46478</v>
      </c>
      <c r="G75" s="33">
        <v>172.55958452825922</v>
      </c>
      <c r="H75" s="33">
        <v>162.81576770171517</v>
      </c>
      <c r="I75" s="33">
        <v>127.32294085789391</v>
      </c>
      <c r="J75" s="33">
        <v>3.2422222222222228</v>
      </c>
      <c r="K75" s="33">
        <v>443.70982788501937</v>
      </c>
      <c r="L75" s="33">
        <v>175.31623759570201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46508</v>
      </c>
      <c r="G76" s="33">
        <v>173.01312926186733</v>
      </c>
      <c r="H76" s="33">
        <v>163.03127950161615</v>
      </c>
      <c r="I76" s="33">
        <v>127.49147242298926</v>
      </c>
      <c r="J76" s="33">
        <v>3.2644444444444449</v>
      </c>
      <c r="K76" s="33">
        <v>441.99982244259309</v>
      </c>
      <c r="L76" s="33">
        <v>175.42174327050384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46539</v>
      </c>
      <c r="G77" s="33">
        <v>173.46786606386127</v>
      </c>
      <c r="H77" s="33">
        <v>163.24707656464952</v>
      </c>
      <c r="I77" s="33">
        <v>127.66022706562462</v>
      </c>
      <c r="J77" s="33">
        <v>3.2866666666666671</v>
      </c>
      <c r="K77" s="33">
        <v>440.29640715983732</v>
      </c>
      <c r="L77" s="33">
        <v>175.52873252452704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46569</v>
      </c>
      <c r="G78" s="34">
        <v>173.92379806739839</v>
      </c>
      <c r="H78" s="34">
        <v>163.46315926840506</v>
      </c>
      <c r="I78" s="34">
        <v>127.82920508107756</v>
      </c>
      <c r="J78" s="34">
        <v>3.3088888888888892</v>
      </c>
      <c r="K78" s="34">
        <v>438.93975719889403</v>
      </c>
      <c r="L78" s="34">
        <v>175.67770418543208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46600</v>
      </c>
      <c r="G79" s="34">
        <v>174.38092841387112</v>
      </c>
      <c r="H79" s="34">
        <v>163.67952799097239</v>
      </c>
      <c r="I79" s="34">
        <v>127.99840676501647</v>
      </c>
      <c r="J79" s="34">
        <v>3.3311111111111114</v>
      </c>
      <c r="K79" s="34">
        <v>437.58728737452827</v>
      </c>
      <c r="L79" s="34">
        <v>175.82787609176455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46631</v>
      </c>
      <c r="G80" s="34">
        <v>174.83926025292845</v>
      </c>
      <c r="H80" s="34">
        <v>163.89618311094151</v>
      </c>
      <c r="I80" s="34">
        <v>128.16783241350112</v>
      </c>
      <c r="J80" s="34">
        <v>3.3533333333333335</v>
      </c>
      <c r="K80" s="34">
        <v>436.23898480682095</v>
      </c>
      <c r="L80" s="34">
        <v>175.97924850400216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46661</v>
      </c>
      <c r="G81" s="34">
        <v>175.29879674249776</v>
      </c>
      <c r="H81" s="34">
        <v>164.1131250074036</v>
      </c>
      <c r="I81" s="34">
        <v>128.33748232298313</v>
      </c>
      <c r="J81" s="34">
        <v>3.3755555555555556</v>
      </c>
      <c r="K81" s="34">
        <v>435.08807753963657</v>
      </c>
      <c r="L81" s="34">
        <v>176.15482655914639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46692</v>
      </c>
      <c r="G82" s="34">
        <v>175.75954104880651</v>
      </c>
      <c r="H82" s="34">
        <v>164.33035405995162</v>
      </c>
      <c r="I82" s="34">
        <v>128.50735679030657</v>
      </c>
      <c r="J82" s="34">
        <v>3.3977777777777778</v>
      </c>
      <c r="K82" s="34">
        <v>433.94020665293124</v>
      </c>
      <c r="L82" s="34">
        <v>176.33147409362832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46722</v>
      </c>
      <c r="G83" s="34">
        <v>176.22149634640408</v>
      </c>
      <c r="H83" s="34">
        <v>164.54787064868097</v>
      </c>
      <c r="I83" s="34">
        <v>128.67745611270843</v>
      </c>
      <c r="J83" s="34">
        <v>3.42</v>
      </c>
      <c r="K83" s="34">
        <v>432.79536413597577</v>
      </c>
      <c r="L83" s="34">
        <v>176.50919196156153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8">
        <f t="shared" si="11"/>
        <v>2.68</v>
      </c>
      <c r="K265" s="89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161.03839287749426</v>
      </c>
      <c r="M265" s="77">
        <f t="shared" si="5"/>
        <v>1.4804761311446812E-2</v>
      </c>
      <c r="N265" s="12"/>
      <c r="O265" s="24">
        <v>45992</v>
      </c>
      <c r="P265" s="85">
        <f t="shared" si="6"/>
        <v>0.57479004243046028</v>
      </c>
      <c r="Q265" s="85">
        <f t="shared" si="7"/>
        <v>6.8934240233164426E-2</v>
      </c>
      <c r="R265" s="85">
        <f t="shared" si="8"/>
        <v>7.2694788546839251E-2</v>
      </c>
      <c r="S265" s="85">
        <f t="shared" si="9"/>
        <v>2.0933326035825449E-2</v>
      </c>
      <c r="T265" s="86">
        <f t="shared" si="10"/>
        <v>0.26264760275371063</v>
      </c>
      <c r="U265" s="8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167.02040911111109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8">
        <f t="shared" si="11"/>
        <v>2.69</v>
      </c>
      <c r="K266" s="89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164.0256375972051</v>
      </c>
      <c r="M266" s="77">
        <f t="shared" si="5"/>
        <v>1.8549891527937179E-2</v>
      </c>
      <c r="N266" s="12"/>
      <c r="O266" s="24">
        <v>46023</v>
      </c>
      <c r="P266" s="85">
        <f t="shared" si="6"/>
        <v>0.56257345177198792</v>
      </c>
      <c r="Q266" s="85">
        <f t="shared" si="7"/>
        <v>6.7457089738885145E-2</v>
      </c>
      <c r="R266" s="85">
        <f t="shared" si="8"/>
        <v>7.087350875491874E-2</v>
      </c>
      <c r="S266" s="85">
        <f t="shared" si="9"/>
        <v>2.0628773942347377E-2</v>
      </c>
      <c r="T266" s="86">
        <f t="shared" si="10"/>
        <v>0.27846717579186087</v>
      </c>
      <c r="U266" s="8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167.02040911111109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8">
        <f t="shared" si="11"/>
        <v>2.79</v>
      </c>
      <c r="K267" s="89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165.54072731063491</v>
      </c>
      <c r="M267" s="77">
        <f t="shared" si="5"/>
        <v>9.2369079347851546E-3</v>
      </c>
      <c r="N267" s="12"/>
      <c r="O267" s="24">
        <v>46054</v>
      </c>
      <c r="P267" s="85">
        <f t="shared" si="6"/>
        <v>0.55742457231690967</v>
      </c>
      <c r="Q267" s="85">
        <f t="shared" si="7"/>
        <v>6.6565089152114482E-2</v>
      </c>
      <c r="R267" s="85">
        <f t="shared" si="8"/>
        <v>6.9608840855272899E-2</v>
      </c>
      <c r="S267" s="85">
        <f t="shared" si="9"/>
        <v>2.1199822057557757E-2</v>
      </c>
      <c r="T267" s="86">
        <f t="shared" si="10"/>
        <v>0.28520167561814513</v>
      </c>
      <c r="U267" s="8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167.02040911111109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8">
        <f t="shared" si="11"/>
        <v>2.76</v>
      </c>
      <c r="K268" s="89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165.64055439435214</v>
      </c>
      <c r="M268" s="77">
        <f t="shared" si="5"/>
        <v>6.0303639677683485E-4</v>
      </c>
      <c r="N268" s="12"/>
      <c r="O268" s="24">
        <v>46082</v>
      </c>
      <c r="P268" s="85">
        <f t="shared" si="6"/>
        <v>0.55708862759823741</v>
      </c>
      <c r="Q268" s="85">
        <f t="shared" si="7"/>
        <v>6.6146158644743852E-2</v>
      </c>
      <c r="R268" s="85">
        <f t="shared" si="8"/>
        <v>6.8889689679716551E-2</v>
      </c>
      <c r="S268" s="85">
        <f t="shared" si="9"/>
        <v>2.0959227804455614E-2</v>
      </c>
      <c r="T268" s="86">
        <f t="shared" si="10"/>
        <v>0.28691629627284665</v>
      </c>
      <c r="U268" s="87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168.05860901234567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8">
        <f t="shared" si="11"/>
        <v>2.67</v>
      </c>
      <c r="K269" s="89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167.60512731751442</v>
      </c>
      <c r="M269" s="77">
        <f t="shared" si="5"/>
        <v>1.1860458511175231E-2</v>
      </c>
      <c r="N269" s="12"/>
      <c r="O269" s="24">
        <v>46113</v>
      </c>
      <c r="P269" s="85">
        <f t="shared" si="6"/>
        <v>0.55398102500717838</v>
      </c>
      <c r="Q269" s="85">
        <f t="shared" si="7"/>
        <v>6.6034193816618278E-2</v>
      </c>
      <c r="R269" s="85">
        <f t="shared" si="8"/>
        <v>6.838641355411354E-2</v>
      </c>
      <c r="S269" s="85">
        <f t="shared" si="9"/>
        <v>2.0038113509948576E-2</v>
      </c>
      <c r="T269" s="86">
        <f t="shared" si="10"/>
        <v>0.29156025411214098</v>
      </c>
      <c r="U269" s="8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168.05860901234567</v>
      </c>
      <c r="H270" s="81" cm="1">
        <f t="array" ref="H270">IF(H511="","",
H511*LOOKUP($F270,_xlfn._xlws.FILTER($F$454:$F$463,H$454:H$463&lt;&gt;""),_xlfn._xlws.FILTER(H$454:H$463,H$454:H$463&lt;&gt;"")))</f>
        <v>159.7259053571679</v>
      </c>
      <c r="I270" s="81" cm="1">
        <f t="array" ref="I270">IF(I511="","",
I511*LOOKUP($F270,_xlfn._xlws.FILTER($F$454:$F$463,I$454:I$463&lt;&gt;""),_xlfn._xlws.FILTER(I$454:I$463,I$454:I$463&lt;&gt;"")))</f>
        <v>125.64165304204919</v>
      </c>
      <c r="J270" s="88">
        <f t="shared" si="11"/>
        <v>3.11</v>
      </c>
      <c r="K270" s="89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>457.81442283370711</v>
      </c>
      <c r="L270" s="84">
        <f t="shared" si="12"/>
        <v>173.97246041553325</v>
      </c>
      <c r="M270" s="77">
        <f t="shared" si="5"/>
        <v>3.7990085386567118E-2</v>
      </c>
      <c r="N270" s="12"/>
      <c r="O270" s="24">
        <v>46143</v>
      </c>
      <c r="P270" s="85">
        <f t="shared" si="6"/>
        <v>0.5337055072167336</v>
      </c>
      <c r="Q270" s="85">
        <f t="shared" si="7"/>
        <v>6.3592054429192052E-2</v>
      </c>
      <c r="R270" s="85">
        <f t="shared" si="8"/>
        <v>6.6938567738999324E-2</v>
      </c>
      <c r="S270" s="85">
        <f t="shared" si="9"/>
        <v>2.2486028398925322E-2</v>
      </c>
      <c r="T270" s="86">
        <f t="shared" si="10"/>
        <v>0.31327784221614957</v>
      </c>
      <c r="U270" s="87">
        <f t="shared" si="13"/>
        <v>0.99999999999999978</v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168.05860901234567</v>
      </c>
      <c r="H271" s="81" cm="1">
        <f t="array" ref="H271">IF(H512="","",
H512*LOOKUP($F271,_xlfn._xlws.FILTER($F$454:$F$463,H$454:H$463&lt;&gt;""),_xlfn._xlws.FILTER(H$454:H$463,H$454:H$463&lt;&gt;"")))</f>
        <v>160.10734035503575</v>
      </c>
      <c r="I271" s="81" cm="1">
        <f t="array" ref="I271">IF(I512="","",
I512*LOOKUP($F271,_xlfn._xlws.FILTER($F$454:$F$463,I$454:I$463&lt;&gt;""),_xlfn._xlws.FILTER(I$454:I$463,I$454:I$463&lt;&gt;"")))</f>
        <v>123.22123590813931</v>
      </c>
      <c r="J271" s="88">
        <f t="shared" si="11"/>
        <v>3.11</v>
      </c>
      <c r="K271" s="89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>519.65795466755173</v>
      </c>
      <c r="L271" s="84">
        <f t="shared" si="12"/>
        <v>181.13686187030217</v>
      </c>
      <c r="M271" s="77">
        <f t="shared" si="5"/>
        <v>4.1181238902161521E-2</v>
      </c>
      <c r="N271" s="12"/>
      <c r="O271" s="24">
        <v>46174</v>
      </c>
      <c r="P271" s="85">
        <f t="shared" si="6"/>
        <v>0.51259616220081083</v>
      </c>
      <c r="Q271" s="85">
        <f t="shared" si="7"/>
        <v>6.1222689835366363E-2</v>
      </c>
      <c r="R271" s="85">
        <f t="shared" si="8"/>
        <v>6.3052454948487227E-2</v>
      </c>
      <c r="S271" s="85">
        <f t="shared" si="9"/>
        <v>2.1596651532671637E-2</v>
      </c>
      <c r="T271" s="86">
        <f t="shared" si="10"/>
        <v>0.34153204148266381</v>
      </c>
      <c r="U271" s="87">
        <f t="shared" si="13"/>
        <v>0.99999999999999989</v>
      </c>
      <c r="V271" s="12"/>
      <c r="W271" s="12"/>
    </row>
    <row r="272" spans="5:23" ht="13.5" customHeight="1">
      <c r="E272" s="12"/>
      <c r="F272" s="24">
        <v>46204</v>
      </c>
      <c r="G272" s="81" cm="1">
        <f t="array" ref="G272">IF(G513="","",
G513*LOOKUP($F272,_xlfn._xlws.FILTER($F$454:$F$463,G$454:G$463&lt;&gt;""),_xlfn._xlws.FILTER(G$454:G$463,G$454:G$463&lt;&gt;"")))</f>
        <v>168.83725893827159</v>
      </c>
      <c r="H272" s="81" cm="1">
        <f t="array" ref="H272">IF(H513="","",
H513*LOOKUP($F272,_xlfn._xlws.FILTER($F$454:$F$463,H$454:H$463&lt;&gt;""),_xlfn._xlws.FILTER(H$454:H$463,H$454:H$463&lt;&gt;"")))</f>
        <v>161.0291415998831</v>
      </c>
      <c r="I272" s="81" cm="1">
        <f t="array" ref="I272">IF(I513="","",
I513*LOOKUP($F272,_xlfn._xlws.FILTER($F$454:$F$463,I$454:I$463&lt;&gt;""),_xlfn._xlws.FILTER(I$454:I$463,I$454:I$463&lt;&gt;"")))</f>
        <v>123.44127382940384</v>
      </c>
      <c r="J272" s="88">
        <f t="shared" si="11"/>
        <v>2.92</v>
      </c>
      <c r="K272" s="89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>488.71931256150003</v>
      </c>
      <c r="L272" s="84">
        <f t="shared" si="12"/>
        <v>177.72913237879905</v>
      </c>
      <c r="M272" s="77">
        <f t="shared" si="5"/>
        <v>-1.8813009435611816E-2</v>
      </c>
      <c r="N272" s="12"/>
      <c r="O272" s="24">
        <v>46204</v>
      </c>
      <c r="P272" s="85">
        <f t="shared" si="6"/>
        <v>0.52484503980048314</v>
      </c>
      <c r="Q272" s="85">
        <f t="shared" si="7"/>
        <v>6.2755798489670708E-2</v>
      </c>
      <c r="R272" s="85">
        <f t="shared" si="8"/>
        <v>6.4376157883733201E-2</v>
      </c>
      <c r="S272" s="85">
        <f t="shared" si="9"/>
        <v>2.0666032212515922E-2</v>
      </c>
      <c r="T272" s="86">
        <f t="shared" si="10"/>
        <v>0.32735697161359684</v>
      </c>
      <c r="U272" s="87">
        <f t="shared" si="13"/>
        <v>0.99999999999999978</v>
      </c>
      <c r="V272" s="12"/>
      <c r="W272" s="12"/>
    </row>
    <row r="273" spans="5:23" ht="13.5" hidden="1" customHeight="1">
      <c r="E273" s="12"/>
      <c r="F273" s="24">
        <v>46235</v>
      </c>
      <c r="G273" s="81" cm="1">
        <f t="array" ref="G273">IF(G514="","",
G514*LOOKUP($F273,_xlfn._xlws.FILTER($F$454:$F$463,G$454:G$463&lt;&gt;""),_xlfn._xlws.FILTER(G$454:G$463,G$454:G$463&lt;&gt;"")))</f>
        <v>168.83725893827159</v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cm="1">
        <f t="array" ref="G274">IF(G515="","",
G515*LOOKUP($F274,_xlfn._xlws.FILTER($F$454:$F$463,G$454:G$463&lt;&gt;""),_xlfn._xlws.FILTER(G$454:G$463,G$454:G$463&lt;&gt;"")))</f>
        <v>168.83725893827159</v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83</v>
      </c>
      <c r="G453" s="99" t="s">
        <v>69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>
        <v>46082</v>
      </c>
      <c r="G457" s="103"/>
      <c r="H457" s="103">
        <v>1.5893124911160985</v>
      </c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85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83</v>
      </c>
      <c r="G467" s="107" t="s">
        <v>93</v>
      </c>
      <c r="H467" s="99" t="s">
        <v>86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94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88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89</v>
      </c>
      <c r="G481" s="7"/>
      <c r="H481" s="7"/>
      <c r="I481" s="7"/>
      <c r="J481" s="7"/>
      <c r="K481" s="12"/>
      <c r="L481" s="112" t="s">
        <v>90</v>
      </c>
      <c r="M481" s="12"/>
      <c r="N481" s="12"/>
      <c r="O481" s="12"/>
      <c r="P481" s="67" t="s">
        <v>91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6">
      <c r="E482" s="12"/>
      <c r="F482" s="113" t="s">
        <v>3</v>
      </c>
      <c r="G482" s="114" t="s">
        <v>69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39</v>
      </c>
      <c r="N482" s="114" t="s">
        <v>95</v>
      </c>
      <c r="O482" s="40"/>
      <c r="P482" s="116" t="s">
        <v>3</v>
      </c>
      <c r="Q482" s="99" t="s">
        <v>69</v>
      </c>
      <c r="R482" s="117" t="s">
        <v>10</v>
      </c>
      <c r="S482" s="117" t="s">
        <v>11</v>
      </c>
      <c r="T482" s="117" t="s">
        <v>12</v>
      </c>
      <c r="U482" s="117" t="s">
        <v>39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24.803822299015003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0">
        <v>161.03839287749426</v>
      </c>
      <c r="W506" s="12"/>
    </row>
    <row r="507" spans="5:23" s="98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24.417133461527733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0">
        <v>164.0256375972051</v>
      </c>
      <c r="W507" s="12"/>
    </row>
    <row r="508" spans="5:23" s="98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24.417133461527733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0">
        <v>165.54072731063491</v>
      </c>
      <c r="W508" s="12"/>
    </row>
    <row r="509" spans="5:23" s="98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24.417133461527733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0">
        <v>165.64055439435214</v>
      </c>
      <c r="W509" s="12"/>
    </row>
    <row r="510" spans="5:23" s="98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25.19051113650227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0">
        <v>167.60512731751442</v>
      </c>
      <c r="W510" s="12"/>
    </row>
    <row r="511" spans="5:23" s="98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234.1</v>
      </c>
      <c r="N511" s="34">
        <v>70.34</v>
      </c>
      <c r="O511" s="12"/>
      <c r="P511" s="24">
        <v>46143</v>
      </c>
      <c r="Q511" s="34">
        <v>25.19051113650227</v>
      </c>
      <c r="R511" s="34">
        <v>20.122720320153686</v>
      </c>
      <c r="S511" s="34">
        <v>21.173936003739012</v>
      </c>
      <c r="T511" s="34">
        <v>409.83606557377044</v>
      </c>
      <c r="U511" s="34">
        <v>81.748840683781353</v>
      </c>
      <c r="V511" s="120">
        <v>173.97246041553325</v>
      </c>
      <c r="W511" s="12"/>
    </row>
    <row r="512" spans="5:23" s="98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269.39999999999998</v>
      </c>
      <c r="N512" s="34">
        <v>69.38</v>
      </c>
      <c r="O512" s="12"/>
      <c r="P512" s="24">
        <v>46174</v>
      </c>
      <c r="Q512" s="34">
        <v>25.19051113650227</v>
      </c>
      <c r="R512" s="34">
        <v>20.409580547783886</v>
      </c>
      <c r="S512" s="34">
        <v>18.839586973894651</v>
      </c>
      <c r="T512" s="34">
        <v>409.83606557377044</v>
      </c>
      <c r="U512" s="34">
        <v>106.30025202862339</v>
      </c>
      <c r="V512" s="120">
        <v>181.13686187030217</v>
      </c>
      <c r="W512" s="12"/>
    </row>
    <row r="513" spans="5:23" s="98" customFormat="1">
      <c r="E513" s="12"/>
      <c r="F513" s="24">
        <v>46204</v>
      </c>
      <c r="G513" s="34">
        <v>130.1</v>
      </c>
      <c r="H513" s="34">
        <v>101.32</v>
      </c>
      <c r="I513" s="34">
        <v>112.2</v>
      </c>
      <c r="J513" s="34">
        <v>2.92</v>
      </c>
      <c r="K513" s="12"/>
      <c r="L513" s="24">
        <v>46204</v>
      </c>
      <c r="M513" s="34">
        <v>255.2</v>
      </c>
      <c r="N513" s="34">
        <v>68.88</v>
      </c>
      <c r="O513" s="12"/>
      <c r="P513" s="24">
        <v>46204</v>
      </c>
      <c r="Q513" s="34">
        <v>25.770544392733164</v>
      </c>
      <c r="R513" s="34">
        <v>21.102826097890262</v>
      </c>
      <c r="S513" s="34">
        <v>19.051800522062319</v>
      </c>
      <c r="T513" s="34">
        <v>378.68852459016392</v>
      </c>
      <c r="U513" s="34">
        <v>94.017846637590523</v>
      </c>
      <c r="V513" s="120">
        <v>177.72913237879905</v>
      </c>
      <c r="W513" s="12"/>
    </row>
    <row r="514" spans="5:23" s="98" customFormat="1">
      <c r="E514" s="12"/>
      <c r="F514" s="24">
        <v>46235</v>
      </c>
      <c r="G514" s="34">
        <v>130.1</v>
      </c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>
        <v>25.770544392733164</v>
      </c>
      <c r="R514" s="34"/>
      <c r="S514" s="34"/>
      <c r="T514" s="34"/>
      <c r="U514" s="34"/>
      <c r="V514" s="120"/>
      <c r="W514" s="12"/>
    </row>
    <row r="515" spans="5:23" s="98" customFormat="1" hidden="1">
      <c r="E515" s="12"/>
      <c r="F515" s="24">
        <v>46266</v>
      </c>
      <c r="G515" s="34">
        <v>130.1</v>
      </c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>
        <v>25.770544392733164</v>
      </c>
      <c r="R515" s="34"/>
      <c r="S515" s="34"/>
      <c r="T515" s="34"/>
      <c r="U515" s="34"/>
      <c r="V515" s="120"/>
      <c r="W515" s="12"/>
    </row>
    <row r="516" spans="5:23" s="98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100</v>
      </c>
      <c r="H72" s="3"/>
      <c r="I72" s="3"/>
      <c r="J72" s="51" t="s">
        <v>101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102</v>
      </c>
      <c r="H73" s="3"/>
      <c r="I73" s="3"/>
      <c r="J73" s="51" t="s">
        <v>103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9C32D-68F1-4CD2-BCB0-58C2E26B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2025-12-19T09:06:12Z</cp:lastPrinted>
  <dcterms:created xsi:type="dcterms:W3CDTF">2024-09-24T07:20:07Z</dcterms:created>
  <dcterms:modified xsi:type="dcterms:W3CDTF">2026-06-19T07:41:03Z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