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7 juli\EY TiD Prognosemodel juni 2026\Flextrafik\"/>
    </mc:Choice>
  </mc:AlternateContent>
  <xr:revisionPtr revIDLastSave="0" documentId="13_ncr:1_{0E52D57D-F8AE-41A0-BE30-22F707853602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Dokumentation!$A$1:$Q$51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W97" i="3" s="1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W98" i="3" s="1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6" i="3" l="1"/>
  <c r="W95" i="3"/>
  <c r="W94" i="3"/>
  <c r="W93" i="3"/>
  <c r="W92" i="3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<sst xmlns="http://schemas.openxmlformats.org/spreadsheetml/2006/main" count="121" uniqueCount="64">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</sst>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44805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114.9</v>
      </c>
      <c r="I20" s="42">
        <f>INDEX('Omkostningsindeks og vægte'!I$20:I$271,MATCH($F20,'Omkostningsindeks og vægte'!$F$20:$F$271,0))</f>
        <v>108.4</v>
      </c>
      <c r="J20" s="106">
        <f>INDEX('Omkostningsindeks og vægte'!J$20:J$271,MATCH($F20,'Omkostningsindeks og vægte'!$F$20:$F$271,0))</f>
        <v>0.28050000000000003</v>
      </c>
      <c r="K20" s="42"/>
      <c r="L20" s="42">
        <f>INDEX('Omkostningsindeks og vægte'!L$20:L$271,MATCH($F20,'Omkostningsindeks og vægte'!$F$20:$F$271,0))</f>
        <v>240</v>
      </c>
      <c r="M20" s="43">
        <f>INDEX('Omkostningsindeks og vægte'!M$20:M$271,MATCH($F20,'Omkostningsindeks og vægte'!$F$20:$F$271,0))</f>
        <v>92.931156808787733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44835</v>
      </c>
      <c r="G21" s="42">
        <f>INDEX('Omkostningsindeks og vægte'!G$20:G$271,MATCH($F21,'Omkostningsindeks og vægte'!$F$20:$F$271,0))</f>
        <v>115.2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109.1</v>
      </c>
      <c r="J21" s="106">
        <f>INDEX('Omkostningsindeks og vægte'!J$20:J$271,MATCH($F21,'Omkostningsindeks og vægte'!$F$20:$F$271,0))</f>
        <v>0.6946</v>
      </c>
      <c r="K21" s="42"/>
      <c r="L21" s="42">
        <f>INDEX('Omkostningsindeks og vægte'!L$20:L$271,MATCH($F21,'Omkostningsindeks og vægte'!$F$20:$F$271,0))</f>
        <v>235.8</v>
      </c>
      <c r="M21" s="43">
        <f>INDEX('Omkostningsindeks og vægte'!M$20:M$271,MATCH($F21,'Omkostningsindeks og vægte'!$F$20:$F$271,0))</f>
        <v>94.702730559175023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44866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116.4</v>
      </c>
      <c r="I22" s="42">
        <f>INDEX('Omkostningsindeks og vægte'!I$20:I$271,MATCH($F22,'Omkostningsindeks og vægte'!$F$20:$F$271,0))</f>
        <v>109.2</v>
      </c>
      <c r="J22" s="106">
        <f>INDEX('Omkostningsindeks og vægte'!J$20:J$271,MATCH($F22,'Omkostningsindeks og vægte'!$F$20:$F$271,0))</f>
        <v>1.3448</v>
      </c>
      <c r="K22" s="42"/>
      <c r="L22" s="42">
        <f>INDEX('Omkostningsindeks og vægte'!L$20:L$271,MATCH($F22,'Omkostningsindeks og vægte'!$F$20:$F$271,0))</f>
        <v>320.8</v>
      </c>
      <c r="M22" s="43">
        <f>INDEX('Omkostningsindeks og vægte'!M$20:M$271,MATCH($F22,'Omkostningsindeks og vægte'!$F$20:$F$271,0))</f>
        <v>98.050384830269408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44896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117.6</v>
      </c>
      <c r="I23" s="42">
        <f>INDEX('Omkostningsindeks og vægte'!I$20:I$271,MATCH($F23,'Omkostningsindeks og vægte'!$F$20:$F$271,0))</f>
        <v>111.1</v>
      </c>
      <c r="J23" s="106">
        <f>INDEX('Omkostningsindeks og vægte'!J$20:J$271,MATCH($F23,'Omkostningsindeks og vægte'!$F$20:$F$271,0))</f>
        <v>1.8012999999999999</v>
      </c>
      <c r="K23" s="42"/>
      <c r="L23" s="42">
        <f>INDEX('Omkostningsindeks og vægte'!L$20:L$271,MATCH($F23,'Omkostningsindeks og vægte'!$F$20:$F$271,0))</f>
        <v>344.1</v>
      </c>
      <c r="M23" s="43">
        <f>INDEX('Omkostningsindeks og vægte'!M$20:M$271,MATCH($F23,'Omkostningsindeks og vægte'!$F$20:$F$271,0))</f>
        <v>99.412390479186314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44927</v>
      </c>
      <c r="G24" s="42">
        <f>INDEX('Omkostningsindeks og vægte'!G$20:G$271,MATCH($F24,'Omkostningsindeks og vægte'!$F$20:$F$271,0))</f>
        <v>113.9</v>
      </c>
      <c r="H24" s="42">
        <f>INDEX('Omkostningsindeks og vægte'!H$20:H$271,MATCH($F24,'Omkostningsindeks og vægte'!$F$20:$F$271,0))</f>
        <v>116.6</v>
      </c>
      <c r="I24" s="42">
        <f>INDEX('Omkostningsindeks og vægte'!I$20:I$271,MATCH($F24,'Omkostningsindeks og vægte'!$F$20:$F$271,0))</f>
        <v>111.4</v>
      </c>
      <c r="J24" s="106">
        <f>INDEX('Omkostningsindeks og vægte'!J$20:J$271,MATCH($F24,'Omkostningsindeks og vægte'!$F$20:$F$271,0))</f>
        <v>2.0905999999999998</v>
      </c>
      <c r="K24" s="42"/>
      <c r="L24" s="42">
        <f>INDEX('Omkostningsindeks og vægte'!L$20:L$271,MATCH($F24,'Omkostningsindeks og vægte'!$F$20:$F$271,0))</f>
        <v>315.8</v>
      </c>
      <c r="M24" s="43">
        <f>INDEX('Omkostningsindeks og vægte'!M$20:M$271,MATCH($F24,'Omkostningsindeks og vægte'!$F$20:$F$271,0))</f>
        <v>97.881702090266089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44958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115.9</v>
      </c>
      <c r="I25" s="42">
        <f>INDEX('Omkostningsindeks og vægte'!I$20:I$271,MATCH($F25,'Omkostningsindeks og vægte'!$F$20:$F$271,0))</f>
        <v>111.5</v>
      </c>
      <c r="J25" s="106">
        <f>INDEX('Omkostningsindeks og vægte'!J$20:J$271,MATCH($F25,'Omkostningsindeks og vægte'!$F$20:$F$271,0))</f>
        <v>2.3325</v>
      </c>
      <c r="K25" s="42"/>
      <c r="L25" s="42">
        <f>INDEX('Omkostningsindeks og vægte'!L$20:L$271,MATCH($F25,'Omkostningsindeks og vægte'!$F$20:$F$271,0))</f>
        <v>282.60000000000002</v>
      </c>
      <c r="M25" s="43">
        <f>INDEX('Omkostningsindeks og vægte'!M$20:M$271,MATCH($F25,'Omkostningsindeks og vægte'!$F$20:$F$271,0))</f>
        <v>96.90704177863411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44986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113</v>
      </c>
      <c r="J26" s="106">
        <f>INDEX('Omkostningsindeks og vægte'!J$20:J$271,MATCH($F26,'Omkostningsindeks og vægte'!$F$20:$F$271,0))</f>
        <v>2.6196999999999999</v>
      </c>
      <c r="K26" s="42"/>
      <c r="L26" s="42">
        <f>INDEX('Omkostningsindeks og vægte'!L$20:L$271,MATCH($F26,'Omkostningsindeks og vægte'!$F$20:$F$271,0))</f>
        <v>310</v>
      </c>
      <c r="M26" s="43">
        <f>INDEX('Omkostningsindeks og vægte'!M$20:M$271,MATCH($F26,'Omkostningsindeks og vægte'!$F$20:$F$271,0))</f>
        <v>98.202291952892594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45017</v>
      </c>
      <c r="G27" s="42">
        <f>INDEX('Omkostningsindeks og vægte'!G$20:G$271,MATCH($F27,'Omkostningsindeks og vægte'!$F$20:$F$271,0))</f>
        <v>115.5</v>
      </c>
      <c r="H27" s="42">
        <f>INDEX('Omkostningsindeks og vægte'!H$20:H$271,MATCH($F27,'Omkostningsindeks og vægte'!$F$20:$F$271,0))</f>
        <v>117.5</v>
      </c>
      <c r="I27" s="42">
        <f>INDEX('Omkostningsindeks og vægte'!I$20:I$271,MATCH($F27,'Omkostningsindeks og vægte'!$F$20:$F$271,0))</f>
        <v>112.7</v>
      </c>
      <c r="J27" s="106">
        <f>INDEX('Omkostningsindeks og vægte'!J$20:J$271,MATCH($F27,'Omkostningsindeks og vægte'!$F$20:$F$271,0))</f>
        <v>2.8557000000000001</v>
      </c>
      <c r="K27" s="42"/>
      <c r="L27" s="42">
        <f>INDEX('Omkostningsindeks og vægte'!L$20:L$271,MATCH($F27,'Omkostningsindeks og vægte'!$F$20:$F$271,0))</f>
        <v>300.89999999999998</v>
      </c>
      <c r="M27" s="43">
        <f>INDEX('Omkostningsindeks og vægte'!M$20:M$271,MATCH($F27,'Omkostningsindeks og vægte'!$F$20:$F$271,0))</f>
        <v>99.020697117240104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45047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117.3</v>
      </c>
      <c r="I28" s="42">
        <f>INDEX('Omkostningsindeks og vægte'!I$20:I$271,MATCH($F28,'Omkostningsindeks og vægte'!$F$20:$F$271,0))</f>
        <v>113.2</v>
      </c>
      <c r="J28" s="106">
        <f>INDEX('Omkostningsindeks og vægte'!J$20:J$271,MATCH($F28,'Omkostningsindeks og vægte'!$F$20:$F$271,0))</f>
        <v>3.0728</v>
      </c>
      <c r="K28" s="42"/>
      <c r="L28" s="42">
        <f>INDEX('Omkostningsindeks og vægte'!L$20:L$271,MATCH($F28,'Omkostningsindeks og vægte'!$F$20:$F$271,0))</f>
        <v>294.2</v>
      </c>
      <c r="M28" s="43">
        <f>INDEX('Omkostningsindeks og vægte'!M$20:M$271,MATCH($F28,'Omkostningsindeks og vægte'!$F$20:$F$271,0))</f>
        <v>98.984036398499683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45078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117.6</v>
      </c>
      <c r="I29" s="42">
        <f>INDEX('Omkostningsindeks og vægte'!I$20:I$271,MATCH($F29,'Omkostningsindeks og vægte'!$F$20:$F$271,0))</f>
        <v>113.3</v>
      </c>
      <c r="J29" s="106">
        <f>INDEX('Omkostningsindeks og vægte'!J$20:J$271,MATCH($F29,'Omkostningsindeks og vægte'!$F$20:$F$271,0))</f>
        <v>3.2816000000000001</v>
      </c>
      <c r="K29" s="42"/>
      <c r="L29" s="42">
        <f>INDEX('Omkostningsindeks og vægte'!L$20:L$271,MATCH($F29,'Omkostningsindeks og vægte'!$F$20:$F$271,0))</f>
        <v>276.8</v>
      </c>
      <c r="M29" s="43">
        <f>INDEX('Omkostningsindeks og vægte'!M$20:M$271,MATCH($F29,'Omkostningsindeks og vægte'!$F$20:$F$271,0))</f>
        <v>98.576719677962231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45108</v>
      </c>
      <c r="G30" s="42">
        <f>INDEX('Omkostningsindeks og vægte'!G$20:G$271,MATCH($F30,'Omkostningsindeks og vægte'!$F$20:$F$271,0))</f>
        <v>116.5</v>
      </c>
      <c r="H30" s="42">
        <f>INDEX('Omkostningsindeks og vægte'!H$20:H$271,MATCH($F30,'Omkostningsindeks og vægte'!$F$20:$F$271,0))</f>
        <v>116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3.3961000000000001</v>
      </c>
      <c r="K30" s="42"/>
      <c r="L30" s="42">
        <f>INDEX('Omkostningsindeks og vægte'!L$20:L$271,MATCH($F30,'Omkostningsindeks og vægte'!$F$20:$F$271,0))</f>
        <v>162.9</v>
      </c>
      <c r="M30" s="43">
        <f>INDEX('Omkostningsindeks og vægte'!M$20:M$271,MATCH($F30,'Omkostningsindeks og vægte'!$F$20:$F$271,0))</f>
        <v>95.32366256366538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45139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113.6</v>
      </c>
      <c r="J31" s="106">
        <f>INDEX('Omkostningsindeks og vægte'!J$20:J$271,MATCH($F31,'Omkostningsindeks og vægte'!$F$20:$F$271,0))</f>
        <v>3.5623999999999998</v>
      </c>
      <c r="K31" s="42"/>
      <c r="L31" s="42">
        <f>INDEX('Omkostningsindeks og vægte'!L$20:L$271,MATCH($F31,'Omkostningsindeks og vægte'!$F$20:$F$271,0))</f>
        <v>161.19999999999999</v>
      </c>
      <c r="M31" s="43">
        <f>INDEX('Omkostningsindeks og vægte'!M$20:M$271,MATCH($F31,'Omkostningsindeks og vægte'!$F$20:$F$271,0))</f>
        <v>95.470190210099958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45170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118.5</v>
      </c>
      <c r="I32" s="42">
        <f>INDEX('Omkostningsindeks og vægte'!I$20:I$271,MATCH($F32,'Omkostningsindeks og vægte'!$F$20:$F$271,0))</f>
        <v>114.8</v>
      </c>
      <c r="J32" s="106">
        <f>INDEX('Omkostningsindeks og vægte'!J$20:J$271,MATCH($F32,'Omkostningsindeks og vægte'!$F$20:$F$271,0))</f>
        <v>3.7208000000000001</v>
      </c>
      <c r="K32" s="42"/>
      <c r="L32" s="42">
        <f>INDEX('Omkostningsindeks og vægte'!L$20:L$271,MATCH($F32,'Omkostningsindeks og vægte'!$F$20:$F$271,0))</f>
        <v>144.5</v>
      </c>
      <c r="M32" s="43">
        <f>INDEX('Omkostningsindeks og vægte'!M$20:M$271,MATCH($F32,'Omkostningsindeks og vægte'!$F$20:$F$271,0))</f>
        <v>95.295943059635746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45200</v>
      </c>
      <c r="G33" s="42">
        <f>INDEX('Omkostningsindeks og vægte'!G$20:G$271,MATCH($F33,'Omkostningsindeks og vægte'!$F$20:$F$271,0))</f>
        <v>119.2</v>
      </c>
      <c r="H33" s="42">
        <f>INDEX('Omkostningsindeks og vægte'!H$20:H$271,MATCH($F33,'Omkostningsindeks og vægte'!$F$20:$F$271,0))</f>
        <v>117.7</v>
      </c>
      <c r="I33" s="42">
        <f>INDEX('Omkostningsindeks og vægte'!I$20:I$271,MATCH($F33,'Omkostningsindeks og vægte'!$F$20:$F$271,0))</f>
        <v>114.5</v>
      </c>
      <c r="J33" s="106">
        <f>INDEX('Omkostningsindeks og vægte'!J$20:J$271,MATCH($F33,'Omkostningsindeks og vægte'!$F$20:$F$271,0))</f>
        <v>3.8014000000000001</v>
      </c>
      <c r="K33" s="42"/>
      <c r="L33" s="42">
        <f>INDEX('Omkostningsindeks og vægte'!L$20:L$271,MATCH($F33,'Omkostningsindeks og vægte'!$F$20:$F$271,0))</f>
        <v>134.5</v>
      </c>
      <c r="M33" s="43">
        <f>INDEX('Omkostningsindeks og vægte'!M$20:M$271,MATCH($F33,'Omkostningsindeks og vægte'!$F$20:$F$271,0))</f>
        <v>96.492051393871435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45231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117.4</v>
      </c>
      <c r="I34" s="42">
        <f>INDEX('Omkostningsindeks og vægte'!I$20:I$271,MATCH($F34,'Omkostningsindeks og vægte'!$F$20:$F$271,0))</f>
        <v>114.2</v>
      </c>
      <c r="J34" s="106">
        <f>INDEX('Omkostningsindeks og vægte'!J$20:J$271,MATCH($F34,'Omkostningsindeks og vægte'!$F$20:$F$271,0))</f>
        <v>3.9102000000000001</v>
      </c>
      <c r="K34" s="42"/>
      <c r="L34" s="42">
        <f>INDEX('Omkostningsindeks og vægte'!L$20:L$271,MATCH($F34,'Omkostningsindeks og vægte'!$F$20:$F$271,0))</f>
        <v>137</v>
      </c>
      <c r="M34" s="43">
        <f>INDEX('Omkostningsindeks og vægte'!M$20:M$271,MATCH($F34,'Omkostningsindeks og vægte'!$F$20:$F$271,0))</f>
        <v>96.592468376695308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45261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117.7</v>
      </c>
      <c r="I35" s="42">
        <f>INDEX('Omkostningsindeks og vægte'!I$20:I$271,MATCH($F35,'Omkostningsindeks og vægte'!$F$20:$F$271,0))</f>
        <v>114.1</v>
      </c>
      <c r="J35" s="106">
        <f>INDEX('Omkostningsindeks og vægte'!J$20:J$271,MATCH($F35,'Omkostningsindeks og vægte'!$F$20:$F$271,0))</f>
        <v>3.9655</v>
      </c>
      <c r="K35" s="42"/>
      <c r="L35" s="42">
        <f>INDEX('Omkostningsindeks og vægte'!L$20:L$271,MATCH($F35,'Omkostningsindeks og vægte'!$F$20:$F$271,0))</f>
        <v>143.69999999999999</v>
      </c>
      <c r="M35" s="43">
        <f>INDEX('Omkostningsindeks og vægte'!M$20:M$271,MATCH($F35,'Omkostningsindeks og vægte'!$F$20:$F$271,0))</f>
        <v>96.85903811179692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45292</v>
      </c>
      <c r="G36" s="42">
        <f>INDEX('Omkostningsindeks og vægte'!G$20:G$271,MATCH($F36,'Omkostningsindeks og vægte'!$F$20:$F$271,0))</f>
        <v>119.5</v>
      </c>
      <c r="H36" s="42">
        <f>INDEX('Omkostningsindeks og vægte'!H$20:H$271,MATCH($F36,'Omkostningsindeks og vægte'!$F$20:$F$271,0))</f>
        <v>117.3</v>
      </c>
      <c r="I36" s="42">
        <f>INDEX('Omkostningsindeks og vægte'!I$20:I$271,MATCH($F36,'Omkostningsindeks og vægte'!$F$20:$F$271,0))</f>
        <v>113.8</v>
      </c>
      <c r="J36" s="106">
        <f>INDEX('Omkostningsindeks og vægte'!J$20:J$271,MATCH($F36,'Omkostningsindeks og vægte'!$F$20:$F$271,0))</f>
        <v>3.952</v>
      </c>
      <c r="K36" s="42"/>
      <c r="L36" s="42">
        <f>INDEX('Omkostningsindeks og vægte'!L$20:L$271,MATCH($F36,'Omkostningsindeks og vægte'!$F$20:$F$271,0))</f>
        <v>147.80000000000001</v>
      </c>
      <c r="M36" s="43">
        <f>INDEX('Omkostningsindeks og vægte'!M$20:M$271,MATCH($F36,'Omkostningsindeks og vægte'!$F$20:$F$271,0))</f>
        <v>97.098971630561863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45323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116.7</v>
      </c>
      <c r="I37" s="42">
        <f>INDEX('Omkostningsindeks og vægte'!I$20:I$271,MATCH($F37,'Omkostningsindeks og vægte'!$F$20:$F$271,0))</f>
        <v>113.6</v>
      </c>
      <c r="J37" s="106">
        <f>INDEX('Omkostningsindeks og vægte'!J$20:J$271,MATCH($F37,'Omkostningsindeks og vægte'!$F$20:$F$271,0))</f>
        <v>3.9068000000000001</v>
      </c>
      <c r="K37" s="42"/>
      <c r="L37" s="42">
        <f>INDEX('Omkostningsindeks og vægte'!L$20:L$271,MATCH($F37,'Omkostningsindeks og vægte'!$F$20:$F$271,0))</f>
        <v>150.30000000000001</v>
      </c>
      <c r="M37" s="43">
        <f>INDEX('Omkostningsindeks og vægte'!M$20:M$271,MATCH($F37,'Omkostningsindeks og vægte'!$F$20:$F$271,0))</f>
        <v>97.089669721899355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45352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117.8</v>
      </c>
      <c r="I38" s="42">
        <f>INDEX('Omkostningsindeks og vægte'!I$20:I$271,MATCH($F38,'Omkostningsindeks og vægte'!$F$20:$F$271,0))</f>
        <v>112.7</v>
      </c>
      <c r="J38" s="106">
        <f>INDEX('Omkostningsindeks og vægte'!J$20:J$271,MATCH($F38,'Omkostningsindeks og vægte'!$F$20:$F$271,0))</f>
        <v>3.8895</v>
      </c>
      <c r="K38" s="42"/>
      <c r="L38" s="42">
        <f>INDEX('Omkostningsindeks og vægte'!L$20:L$271,MATCH($F38,'Omkostningsindeks og vægte'!$F$20:$F$271,0))</f>
        <v>166.1</v>
      </c>
      <c r="M38" s="43">
        <f>INDEX('Omkostningsindeks og vægte'!M$20:M$271,MATCH($F38,'Omkostningsindeks og vægte'!$F$20:$F$271,0))</f>
        <v>97.573363591050892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45383</v>
      </c>
      <c r="G39" s="42">
        <f>INDEX('Omkostningsindeks og vægte'!G$20:G$271,MATCH($F39,'Omkostningsindeks og vægte'!$F$20:$F$271,0))</f>
        <v>120.8</v>
      </c>
      <c r="H39" s="42">
        <f>INDEX('Omkostningsindeks og vægte'!H$20:H$271,MATCH($F39,'Omkostningsindeks og vægte'!$F$20:$F$271,0))</f>
        <v>118.4</v>
      </c>
      <c r="I39" s="42">
        <f>INDEX('Omkostningsindeks og vægte'!I$20:I$271,MATCH($F39,'Omkostningsindeks og vægte'!$F$20:$F$271,0))</f>
        <v>112.9</v>
      </c>
      <c r="J39" s="106">
        <f>INDEX('Omkostningsindeks og vægte'!J$20:J$271,MATCH($F39,'Omkostningsindeks og vægte'!$F$20:$F$271,0))</f>
        <v>3.8778999999999999</v>
      </c>
      <c r="K39" s="42"/>
      <c r="L39" s="42">
        <f>INDEX('Omkostningsindeks og vægte'!L$20:L$271,MATCH($F39,'Omkostningsindeks og vægte'!$F$20:$F$271,0))</f>
        <v>162</v>
      </c>
      <c r="M39" s="43">
        <f>INDEX('Omkostningsindeks og vægte'!M$20:M$271,MATCH($F39,'Omkostningsindeks og vægte'!$F$20:$F$271,0))</f>
        <v>98.244029524291193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45413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112.6</v>
      </c>
      <c r="J40" s="106">
        <f>INDEX('Omkostningsindeks og vægte'!J$20:J$271,MATCH($F40,'Omkostningsindeks og vægte'!$F$20:$F$271,0))</f>
        <v>3.8788</v>
      </c>
      <c r="K40" s="42"/>
      <c r="L40" s="42">
        <f>INDEX('Omkostningsindeks og vægte'!L$20:L$271,MATCH($F40,'Omkostningsindeks og vægte'!$F$20:$F$271,0))</f>
        <v>161.1</v>
      </c>
      <c r="M40" s="43">
        <f>INDEX('Omkostningsindeks og vægte'!M$20:M$271,MATCH($F40,'Omkostningsindeks og vægte'!$F$20:$F$271,0))</f>
        <v>98.181306317945925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45444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118.5</v>
      </c>
      <c r="I41" s="42">
        <f>INDEX('Omkostningsindeks og vægte'!I$20:I$271,MATCH($F41,'Omkostningsindeks og vægte'!$F$20:$F$271,0))</f>
        <v>113</v>
      </c>
      <c r="J41" s="106">
        <f>INDEX('Omkostningsindeks og vægte'!J$20:J$271,MATCH($F41,'Omkostningsindeks og vægte'!$F$20:$F$271,0))</f>
        <v>3.8224999999999998</v>
      </c>
      <c r="K41" s="42"/>
      <c r="L41" s="42">
        <f>INDEX('Omkostningsindeks og vægte'!L$20:L$271,MATCH($F41,'Omkostningsindeks og vægte'!$F$20:$F$271,0))</f>
        <v>127.9</v>
      </c>
      <c r="M41" s="43">
        <f>INDEX('Omkostningsindeks og vægte'!M$20:M$271,MATCH($F41,'Omkostningsindeks og vægte'!$F$20:$F$271,0))</f>
        <v>97.098083734511718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45474</v>
      </c>
      <c r="G42" s="42">
        <f>INDEX('Omkostningsindeks og vægte'!G$20:G$271,MATCH($F42,'Omkostningsindeks og vægte'!$F$20:$F$271,0))</f>
        <v>121.5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113.5</v>
      </c>
      <c r="J42" s="106">
        <f>INDEX('Omkostningsindeks og vægte'!J$20:J$271,MATCH($F42,'Omkostningsindeks og vægte'!$F$20:$F$271,0))</f>
        <v>3.7343000000000002</v>
      </c>
      <c r="K42" s="42"/>
      <c r="L42" s="42">
        <f>INDEX('Omkostningsindeks og vægte'!L$20:L$271,MATCH($F42,'Omkostningsindeks og vægte'!$F$20:$F$271,0))</f>
        <v>127.9</v>
      </c>
      <c r="M42" s="43">
        <f>INDEX('Omkostningsindeks og vægte'!M$20:M$271,MATCH($F42,'Omkostningsindeks og vægte'!$F$20:$F$271,0))</f>
        <v>97.500858268065102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45505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3.6474000000000002</v>
      </c>
      <c r="K43" s="42"/>
      <c r="L43" s="42">
        <f>INDEX('Omkostningsindeks og vægte'!L$20:L$271,MATCH($F43,'Omkostningsindeks og vægte'!$F$20:$F$271,0))</f>
        <v>129.6</v>
      </c>
      <c r="M43" s="43">
        <f>INDEX('Omkostningsindeks og vægte'!M$20:M$271,MATCH($F43,'Omkostningsindeks og vægte'!$F$20:$F$271,0))</f>
        <v>97.500120861685275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45536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119.8</v>
      </c>
      <c r="I44" s="42">
        <f>INDEX('Omkostningsindeks og vægte'!I$20:I$271,MATCH($F44,'Omkostningsindeks og vægte'!$F$20:$F$271,0))</f>
        <v>113.7</v>
      </c>
      <c r="J44" s="106">
        <f>INDEX('Omkostningsindeks og vægte'!J$20:J$271,MATCH($F44,'Omkostningsindeks og vægte'!$F$20:$F$271,0))</f>
        <v>3.5870000000000002</v>
      </c>
      <c r="K44" s="42"/>
      <c r="L44" s="42">
        <f>INDEX('Omkostningsindeks og vægte'!L$20:L$271,MATCH($F44,'Omkostningsindeks og vægte'!$F$20:$F$271,0))</f>
        <v>130.4</v>
      </c>
      <c r="M44" s="43">
        <f>INDEX('Omkostningsindeks og vægte'!M$20:M$271,MATCH($F44,'Omkostningsindeks og vægte'!$F$20:$F$271,0))</f>
        <v>97.595967939114445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45566</v>
      </c>
      <c r="G45" s="42">
        <f>INDEX('Omkostningsindeks og vægte'!G$20:G$271,MATCH($F45,'Omkostningsindeks og vægte'!$F$20:$F$271,0))</f>
        <v>125.5</v>
      </c>
      <c r="H45" s="42">
        <f>INDEX('Omkostningsindeks og vægte'!H$20:H$271,MATCH($F45,'Omkostningsindeks og vægte'!$F$20:$F$271,0))</f>
        <v>119.3</v>
      </c>
      <c r="I45" s="42">
        <f>INDEX('Omkostningsindeks og vægte'!I$20:I$271,MATCH($F45,'Omkostningsindeks og vægte'!$F$20:$F$271,0))</f>
        <v>113.9</v>
      </c>
      <c r="J45" s="106">
        <f>INDEX('Omkostningsindeks og vægte'!J$20:J$271,MATCH($F45,'Omkostningsindeks og vægte'!$F$20:$F$271,0))</f>
        <v>3.4462000000000002</v>
      </c>
      <c r="K45" s="42"/>
      <c r="L45" s="42">
        <f>INDEX('Omkostningsindeks og vægte'!L$20:L$271,MATCH($F45,'Omkostningsindeks og vægte'!$F$20:$F$271,0))</f>
        <v>153.4</v>
      </c>
      <c r="M45" s="43">
        <f>INDEX('Omkostningsindeks og vægte'!M$20:M$271,MATCH($F45,'Omkostningsindeks og vægte'!$F$20:$F$271,0))</f>
        <v>100.56550833077058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45597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118.9</v>
      </c>
      <c r="I46" s="42">
        <f>INDEX('Omkostningsindeks og vægte'!I$20:I$271,MATCH($F46,'Omkostningsindeks og vægte'!$F$20:$F$271,0))</f>
        <v>113.8</v>
      </c>
      <c r="J46" s="106">
        <f>INDEX('Omkostningsindeks og vægte'!J$20:J$271,MATCH($F46,'Omkostningsindeks og vægte'!$F$20:$F$271,0))</f>
        <v>3.3397999999999999</v>
      </c>
      <c r="K46" s="42"/>
      <c r="L46" s="42">
        <f>INDEX('Omkostningsindeks og vægte'!L$20:L$271,MATCH($F46,'Omkostningsindeks og vægte'!$F$20:$F$271,0))</f>
        <v>136.4</v>
      </c>
      <c r="M46" s="43">
        <f>INDEX('Omkostningsindeks og vægte'!M$20:M$271,MATCH($F46,'Omkostningsindeks og vægte'!$F$20:$F$271,0))</f>
        <v>99.895858939881393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45627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119.6</v>
      </c>
      <c r="I47" s="42">
        <f>INDEX('Omkostningsindeks og vægte'!I$20:I$271,MATCH($F47,'Omkostningsindeks og vægte'!$F$20:$F$271,0))</f>
        <v>113.2</v>
      </c>
      <c r="J47" s="106">
        <f>INDEX('Omkostningsindeks og vægte'!J$20:J$271,MATCH($F47,'Omkostningsindeks og vægte'!$F$20:$F$271,0))</f>
        <v>3.0785999999999998</v>
      </c>
      <c r="K47" s="42"/>
      <c r="L47" s="42">
        <f>INDEX('Omkostningsindeks og vægte'!L$20:L$271,MATCH($F47,'Omkostningsindeks og vægte'!$F$20:$F$271,0))</f>
        <v>162.80000000000001</v>
      </c>
      <c r="M47" s="43">
        <f>INDEX('Omkostningsindeks og vægte'!M$20:M$271,MATCH($F47,'Omkostningsindeks og vægte'!$F$20:$F$271,0))</f>
        <v>100.57710993321693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45658</v>
      </c>
      <c r="G48" s="42">
        <f>INDEX('Omkostningsindeks og vægte'!G$20:G$271,MATCH($F48,'Omkostningsindeks og vægte'!$F$20:$F$271,0))</f>
        <v>124.7</v>
      </c>
      <c r="H48" s="42">
        <f>INDEX('Omkostningsindeks og vægte'!H$20:H$271,MATCH($F48,'Omkostningsindeks og vægte'!$F$20:$F$271,0))</f>
        <v>119.2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2.8942999999999999</v>
      </c>
      <c r="K48" s="42"/>
      <c r="L48" s="42">
        <f>INDEX('Omkostningsindeks og vægte'!L$20:L$271,MATCH($F48,'Omkostningsindeks og vægte'!$F$20:$F$271,0))</f>
        <v>172.2</v>
      </c>
      <c r="M48" s="43">
        <f>INDEX('Omkostningsindeks og vægte'!M$20:M$271,MATCH($F48,'Omkostningsindeks og vægte'!$F$20:$F$271,0))</f>
        <v>100.3115921806768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45689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2.7555999999999998</v>
      </c>
      <c r="K49" s="42"/>
      <c r="L49" s="42">
        <f>INDEX('Omkostningsindeks og vægte'!L$20:L$271,MATCH($F49,'Omkostningsindeks og vægte'!$F$20:$F$271,0))</f>
        <v>163.69999999999999</v>
      </c>
      <c r="M49" s="43">
        <f>INDEX('Omkostningsindeks og vægte'!M$20:M$271,MATCH($F49,'Omkostningsindeks og vægte'!$F$20:$F$271,0))</f>
        <v>99.95322413141696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45717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113.1</v>
      </c>
      <c r="J50" s="106">
        <f>INDEX('Omkostningsindeks og vægte'!J$20:J$271,MATCH($F50,'Omkostningsindeks og vægte'!$F$20:$F$271,0))</f>
        <v>2.6233</v>
      </c>
      <c r="K50" s="42"/>
      <c r="L50" s="42">
        <f>INDEX('Omkostningsindeks og vægte'!L$20:L$271,MATCH($F50,'Omkostningsindeks og vægte'!$F$20:$F$271,0))</f>
        <v>167.2</v>
      </c>
      <c r="M50" s="43">
        <f>INDEX('Omkostningsindeks og vægte'!M$20:M$271,MATCH($F50,'Omkostningsindeks og vægte'!$F$20:$F$271,0))</f>
        <v>99.950589820264966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45748</v>
      </c>
      <c r="G51" s="42">
        <f>INDEX('Omkostningsindeks og vægte'!G$20:G$271,MATCH($F51,'Omkostningsindeks og vægte'!$F$20:$F$271,0))</f>
        <v>125.8</v>
      </c>
      <c r="H51" s="42">
        <f>INDEX('Omkostningsindeks og vægte'!H$20:H$271,MATCH($F51,'Omkostningsindeks og vægte'!$F$20:$F$271,0))</f>
        <v>120.8</v>
      </c>
      <c r="I51" s="42">
        <f>INDEX('Omkostningsindeks og vægte'!I$20:I$271,MATCH($F51,'Omkostningsindeks og vægte'!$F$20:$F$271,0))</f>
        <v>112.9</v>
      </c>
      <c r="J51" s="106">
        <f>INDEX('Omkostningsindeks og vægte'!J$20:J$271,MATCH($F51,'Omkostningsindeks og vægte'!$F$20:$F$271,0))</f>
        <v>2.4582999999999999</v>
      </c>
      <c r="K51" s="42"/>
      <c r="L51" s="42">
        <f>INDEX('Omkostningsindeks og vægte'!L$20:L$271,MATCH($F51,'Omkostningsindeks og vægte'!$F$20:$F$271,0))</f>
        <v>182.6</v>
      </c>
      <c r="M51" s="43">
        <f>INDEX('Omkostningsindeks og vægte'!M$20:M$271,MATCH($F51,'Omkostningsindeks og vægte'!$F$20:$F$271,0))</f>
        <v>101.04510091838596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45778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120.2</v>
      </c>
      <c r="I52" s="42">
        <f>INDEX('Omkostningsindeks og vægte'!I$20:I$271,MATCH($F52,'Omkostningsindeks og vægte'!$F$20:$F$271,0))</f>
        <v>112.8</v>
      </c>
      <c r="J52" s="106">
        <f>INDEX('Omkostningsindeks og vægte'!J$20:J$271,MATCH($F52,'Omkostningsindeks og vægte'!$F$20:$F$271,0))</f>
        <v>2.3643999999999998</v>
      </c>
      <c r="K52" s="42"/>
      <c r="L52" s="42">
        <f>INDEX('Omkostningsindeks og vægte'!L$20:L$271,MATCH($F52,'Omkostningsindeks og vægte'!$F$20:$F$271,0))</f>
        <v>154.4</v>
      </c>
      <c r="M52" s="43">
        <f>INDEX('Omkostningsindeks og vægte'!M$20:M$271,MATCH($F52,'Omkostningsindeks og vægte'!$F$20:$F$271,0))</f>
        <v>100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45809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120.3</v>
      </c>
      <c r="I53" s="42">
        <f>INDEX('Omkostningsindeks og vægte'!I$20:I$271,MATCH($F53,'Omkostningsindeks og vægte'!$F$20:$F$271,0))</f>
        <v>114.6</v>
      </c>
      <c r="J53" s="106">
        <f>INDEX('Omkostningsindeks og vægte'!J$20:J$271,MATCH($F53,'Omkostningsindeks og vægte'!$F$20:$F$271,0))</f>
        <v>2.1856</v>
      </c>
      <c r="K53" s="42"/>
      <c r="L53" s="42">
        <f>INDEX('Omkostningsindeks og vægte'!L$20:L$271,MATCH($F53,'Omkostningsindeks og vægte'!$F$20:$F$271,0))</f>
        <v>124.5</v>
      </c>
      <c r="M53" s="43">
        <f>INDEX('Omkostningsindeks og vægte'!M$20:M$271,MATCH($F53,'Omkostningsindeks og vægte'!$F$20:$F$271,0))</f>
        <v>99.102204665845179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45839</v>
      </c>
      <c r="G54" s="42">
        <f>INDEX('Omkostningsindeks og vægte'!G$20:G$271,MATCH($F54,'Omkostningsindeks og vægte'!$F$20:$F$271,0))</f>
        <v>126.3</v>
      </c>
      <c r="H54" s="42">
        <f>INDEX('Omkostningsindeks og vægte'!H$20:H$271,MATCH($F54,'Omkostningsindeks og vægte'!$F$20:$F$271,0))</f>
        <v>120.4</v>
      </c>
      <c r="I54" s="42">
        <f>INDEX('Omkostningsindeks og vægte'!I$20:I$271,MATCH($F54,'Omkostningsindeks og vægte'!$F$20:$F$271,0))</f>
        <v>114.9</v>
      </c>
      <c r="J54" s="106">
        <f>INDEX('Omkostningsindeks og vægte'!J$20:J$271,MATCH($F54,'Omkostningsindeks og vægte'!$F$20:$F$271,0))</f>
        <v>2.0488</v>
      </c>
      <c r="K54" s="42"/>
      <c r="L54" s="42">
        <f>INDEX('Omkostningsindeks og vægte'!L$20:L$271,MATCH($F54,'Omkostningsindeks og vægte'!$F$20:$F$271,0))</f>
        <v>123.7</v>
      </c>
      <c r="M54" s="43">
        <f>INDEX('Omkostningsindeks og vægte'!M$20:M$271,MATCH($F54,'Omkostningsindeks og vægte'!$F$20:$F$271,0))</f>
        <v>99.315358025746576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45870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120.7</v>
      </c>
      <c r="I55" s="42">
        <f>INDEX('Omkostningsindeks og vægte'!I$20:I$271,MATCH($F55,'Omkostningsindeks og vægte'!$F$20:$F$271,0))</f>
        <v>114.4</v>
      </c>
      <c r="J55" s="106">
        <f>INDEX('Omkostningsindeks og vægte'!J$20:J$271,MATCH($F55,'Omkostningsindeks og vægte'!$F$20:$F$271,0))</f>
        <v>1.97</v>
      </c>
      <c r="K55" s="42"/>
      <c r="L55" s="42">
        <f>INDEX('Omkostningsindeks og vægte'!L$20:L$271,MATCH($F55,'Omkostningsindeks og vægte'!$F$20:$F$271,0))</f>
        <v>116</v>
      </c>
      <c r="M55" s="43">
        <f>INDEX('Omkostningsindeks og vægte'!M$20:M$271,MATCH($F55,'Omkostningsindeks og vægte'!$F$20:$F$271,0))</f>
        <v>98.97318602613052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45901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122.5</v>
      </c>
      <c r="I56" s="42">
        <f>INDEX('Omkostningsindeks og vægte'!I$20:I$271,MATCH($F56,'Omkostningsindeks og vægte'!$F$20:$F$271,0))</f>
        <v>114.8</v>
      </c>
      <c r="J56" s="106">
        <f>INDEX('Omkostningsindeks og vægte'!J$20:J$271,MATCH($F56,'Omkostningsindeks og vægte'!$F$20:$F$271,0))</f>
        <v>1.9522999999999999</v>
      </c>
      <c r="K56" s="42"/>
      <c r="L56" s="42">
        <f>INDEX('Omkostningsindeks og vægte'!L$20:L$271,MATCH($F56,'Omkostningsindeks og vægte'!$F$20:$F$271,0))</f>
        <v>132.19999999999999</v>
      </c>
      <c r="M56" s="43">
        <f>INDEX('Omkostningsindeks og vægte'!M$20:M$271,MATCH($F56,'Omkostningsindeks og vægte'!$F$20:$F$271,0))</f>
        <v>99.66188359643445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45931</v>
      </c>
      <c r="G57" s="42">
        <f>INDEX('Omkostningsindeks og vægte'!G$20:G$271,MATCH($F57,'Omkostningsindeks og vægte'!$F$20:$F$271,0))</f>
        <v>129.1</v>
      </c>
      <c r="H57" s="42">
        <f>INDEX('Omkostningsindeks og vægte'!H$20:H$271,MATCH($F57,'Omkostningsindeks og vægte'!$F$20:$F$271,0))</f>
        <v>121.7</v>
      </c>
      <c r="I57" s="42">
        <f>INDEX('Omkostningsindeks og vægte'!I$20:I$271,MATCH($F57,'Omkostningsindeks og vægte'!$F$20:$F$271,0))</f>
        <v>113.3</v>
      </c>
      <c r="J57" s="106">
        <f>INDEX('Omkostningsindeks og vægte'!J$20:J$271,MATCH($F57,'Omkostningsindeks og vægte'!$F$20:$F$271,0))</f>
        <v>1.9641</v>
      </c>
      <c r="K57" s="42"/>
      <c r="L57" s="42">
        <f>INDEX('Omkostningsindeks og vægte'!L$20:L$271,MATCH($F57,'Omkostningsindeks og vægte'!$F$20:$F$271,0))</f>
        <v>123.7</v>
      </c>
      <c r="M57" s="43">
        <f>INDEX('Omkostningsindeks og vægte'!M$20:M$271,MATCH($F57,'Omkostningsindeks og vægte'!$F$20:$F$271,0))</f>
        <v>100.78608873039025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45962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121.6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1.9789000000000001</v>
      </c>
      <c r="K58" s="42"/>
      <c r="L58" s="42">
        <f>INDEX('Omkostningsindeks og vægte'!L$20:L$271,MATCH($F58,'Omkostningsindeks og vægte'!$F$20:$F$271,0))</f>
        <v>116</v>
      </c>
      <c r="M58" s="43">
        <f>INDEX('Omkostningsindeks og vægte'!M$20:M$271,MATCH($F58,'Omkostningsindeks og vægte'!$F$20:$F$271,0))</f>
        <v>100.53453108908352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45992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122.1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1.9814000000000001</v>
      </c>
      <c r="K59" s="42"/>
      <c r="L59" s="42">
        <f>INDEX('Omkostningsindeks og vægte'!L$20:L$271,MATCH($F59,'Omkostningsindeks og vægte'!$F$20:$F$271,0))</f>
        <v>146.69999999999999</v>
      </c>
      <c r="M59" s="43">
        <f>INDEX('Omkostningsindeks og vægte'!M$20:M$271,MATCH($F59,'Omkostningsindeks og vægte'!$F$20:$F$271,0))</f>
        <v>101.75232605139021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46023</v>
      </c>
      <c r="G60" s="42">
        <f>INDEX('Omkostningsindeks og vægte'!G$20:G$271,MATCH($F60,'Omkostningsindeks og vægte'!$F$20:$F$271,0))</f>
        <v>128.69999999999999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114</v>
      </c>
      <c r="J60" s="106">
        <f>INDEX('Omkostningsindeks og vægte'!J$20:J$271,MATCH($F60,'Omkostningsindeks og vægte'!$F$20:$F$271,0))</f>
        <v>1.99</v>
      </c>
      <c r="K60" s="42"/>
      <c r="L60" s="42">
        <f>INDEX('Omkostningsindeks og vægte'!L$20:L$271,MATCH($F60,'Omkostningsindeks og vægte'!$F$20:$F$271,0))</f>
        <v>145.9</v>
      </c>
      <c r="M60" s="43">
        <f>INDEX('Omkostningsindeks og vægte'!M$20:M$271,MATCH($F60,'Omkostningsindeks og vægte'!$F$20:$F$271,0))</f>
        <v>101.38415448446447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46054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121.2</v>
      </c>
      <c r="I61" s="42">
        <f>INDEX('Omkostningsindeks og vægte'!I$20:I$271,MATCH($F61,'Omkostningsindeks og vægte'!$F$20:$F$271,0))</f>
        <v>113</v>
      </c>
      <c r="J61" s="106">
        <f>INDEX('Omkostningsindeks og vægte'!J$20:J$271,MATCH($F61,'Omkostningsindeks og vægte'!$F$20:$F$271,0))</f>
        <v>1.9951000000000001</v>
      </c>
      <c r="K61" s="42"/>
      <c r="L61" s="42">
        <f>INDEX('Omkostningsindeks og vægte'!L$20:L$271,MATCH($F61,'Omkostningsindeks og vægte'!$F$20:$F$271,0))</f>
        <v>140.80000000000001</v>
      </c>
      <c r="M61" s="43">
        <f>INDEX('Omkostningsindeks og vægte'!M$20:M$271,MATCH($F61,'Omkostningsindeks og vægte'!$F$20:$F$271,0))</f>
        <v>101.07370835750774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46082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120.50985014985015</v>
      </c>
      <c r="I62" s="42">
        <f>INDEX('Omkostningsindeks og vægte'!I$20:I$271,MATCH($F62,'Omkostningsindeks og vægte'!$F$20:$F$271,0))</f>
        <v>111.9</v>
      </c>
      <c r="J62" s="106">
        <f>INDEX('Omkostningsindeks og vægte'!J$20:J$271,MATCH($F62,'Omkostningsindeks og vægte'!$F$20:$F$271,0))</f>
        <v>2.0053000000000001</v>
      </c>
      <c r="K62" s="42"/>
      <c r="L62" s="42">
        <f>INDEX('Omkostningsindeks og vægte'!L$20:L$271,MATCH($F62,'Omkostningsindeks og vægte'!$F$20:$F$271,0))</f>
        <v>154.4447086801427</v>
      </c>
      <c r="M62" s="43">
        <f>INDEX('Omkostningsindeks og vægte'!M$20:M$271,MATCH($F62,'Omkostningsindeks og vægte'!$F$20:$F$271,0))</f>
        <v>101.36252989900781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46113</v>
      </c>
      <c r="G63" s="42">
        <f>INDEX('Omkostningsindeks og vægte'!G$20:G$271,MATCH($F63,'Omkostningsindeks og vægte'!$F$20:$F$271,0))</f>
        <v>129.5</v>
      </c>
      <c r="H63" s="42">
        <f>INDEX('Omkostningsindeks og vægte'!H$20:H$271,MATCH($F63,'Omkostningsindeks og vægte'!$F$20:$F$271,0))</f>
        <v>121.73274725274727</v>
      </c>
      <c r="I63" s="42">
        <f>INDEX('Omkostningsindeks og vægte'!I$20:I$271,MATCH($F63,'Omkostningsindeks og vægte'!$F$20:$F$271,0))</f>
        <v>112.4</v>
      </c>
      <c r="J63" s="106">
        <f>INDEX('Omkostningsindeks og vægte'!J$20:J$271,MATCH($F63,'Omkostningsindeks og vægte'!$F$20:$F$271,0))</f>
        <v>1.9904949999999999</v>
      </c>
      <c r="K63" s="42"/>
      <c r="L63" s="42">
        <f>INDEX('Omkostningsindeks og vægte'!L$20:L$271,MATCH($F63,'Omkostningsindeks og vægte'!$F$20:$F$271,0))</f>
        <v>168.10336900515259</v>
      </c>
      <c r="M63" s="43">
        <f>INDEX('Omkostningsindeks og vægte'!M$20:M$271,MATCH($F63,'Omkostningsindeks og vægte'!$F$20:$F$271,0))</f>
        <v>102.40428997690384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46143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121.68431568431569</v>
      </c>
      <c r="I64" s="42">
        <f>INDEX('Omkostningsindeks og vægte'!I$20:I$271,MATCH($F64,'Omkostningsindeks og vægte'!$F$20:$F$271,0))</f>
        <v>114.2</v>
      </c>
      <c r="J64" s="106">
        <f>INDEX('Omkostningsindeks og vægte'!J$20:J$271,MATCH($F64,'Omkostningsindeks og vægte'!$F$20:$F$271,0))</f>
        <v>2.0586499999999996</v>
      </c>
      <c r="K64" s="42"/>
      <c r="L64" s="42">
        <f>INDEX('Omkostningsindeks og vægte'!L$20:L$271,MATCH($F64,'Omkostningsindeks og vægte'!$F$20:$F$271,0))</f>
        <v>160.41601268331354</v>
      </c>
      <c r="M64" s="43">
        <f>INDEX('Omkostningsindeks og vægte'!M$20:M$271,MATCH($F64,'Omkostningsindeks og vægte'!$F$20:$F$271,0))</f>
        <v>102.39288133052206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46174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121.9749050949051</v>
      </c>
      <c r="I65" s="42">
        <f>INDEX('Omkostningsindeks og vægte'!I$20:I$271,MATCH($F65,'Omkostningsindeks og vægte'!$F$20:$F$271,0))</f>
        <v>112</v>
      </c>
      <c r="J65" s="106">
        <f>INDEX('Omkostningsindeks og vægte'!J$20:J$271,MATCH($F65,'Omkostningsindeks og vægte'!$F$20:$F$271,0))</f>
        <v>2.1096368421052634</v>
      </c>
      <c r="K65" s="42"/>
      <c r="L65" s="42">
        <f>INDEX('Omkostningsindeks og vægte'!L$20:L$271,MATCH($F65,'Omkostningsindeks og vægte'!$F$20:$F$271,0))</f>
        <v>134.82869599682917</v>
      </c>
      <c r="M65" s="43">
        <f>INDEX('Omkostningsindeks og vægte'!M$20:M$271,MATCH($F65,'Omkostningsindeks og vægte'!$F$20:$F$271,0))</f>
        <v>101.35355735237187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46204</v>
      </c>
      <c r="G66" s="47">
        <f>INDEX('Omkostningsindeks og vægte'!G$20:G$271,MATCH($F66,'Omkostningsindeks og vægte'!$F$20:$F$271,0))</f>
        <v>130.1</v>
      </c>
      <c r="H66" s="47">
        <f>INDEX('Omkostningsindeks og vægte'!H$20:H$271,MATCH($F66,'Omkostningsindeks og vægte'!$F$20:$F$271,0))</f>
        <v>122.67716283716284</v>
      </c>
      <c r="I66" s="47">
        <f>INDEX('Omkostningsindeks og vægte'!I$20:I$271,MATCH($F66,'Omkostningsindeks og vægte'!$F$20:$F$271,0))</f>
        <v>112.2</v>
      </c>
      <c r="J66" s="107">
        <f>INDEX('Omkostningsindeks og vægte'!J$20:J$271,MATCH($F66,'Omkostningsindeks og vægte'!$F$20:$F$271,0))</f>
        <v>2.1701777777777784</v>
      </c>
      <c r="K66" s="47"/>
      <c r="L66" s="47">
        <f>INDEX('Omkostningsindeks og vægte'!L$20:L$271,MATCH($F66,'Omkostningsindeks og vægte'!$F$20:$F$271,0))</f>
        <v>145.0692033293698</v>
      </c>
      <c r="M66" s="48">
        <f>INDEX('Omkostningsindeks og vægte'!M$20:M$271,MATCH($F66,'Omkostningsindeks og vægte'!$F$20:$F$271,0))</f>
        <v>102.14782004889545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46235</v>
      </c>
      <c r="G67" s="57">
        <v>130.1</v>
      </c>
      <c r="H67" s="57">
        <v>122.81814668714784</v>
      </c>
      <c r="I67" s="57">
        <v>112.77751728947887</v>
      </c>
      <c r="J67" s="108">
        <v>2.2168444444444453</v>
      </c>
      <c r="K67" s="57"/>
      <c r="L67" s="57">
        <v>144.67246860979793</v>
      </c>
      <c r="M67" s="57">
        <v>102.23927163266404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46266</v>
      </c>
      <c r="G68" s="57">
        <v>130.1</v>
      </c>
      <c r="H68" s="57">
        <v>122.95929255951334</v>
      </c>
      <c r="I68" s="57">
        <v>113.3580071834109</v>
      </c>
      <c r="J68" s="108">
        <v>2.2635111111111121</v>
      </c>
      <c r="K68" s="57"/>
      <c r="L68" s="57">
        <v>144.27681887886666</v>
      </c>
      <c r="M68" s="57">
        <v>102.33110237266835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46296</v>
      </c>
      <c r="G69" s="57">
        <v>130.59130488109875</v>
      </c>
      <c r="H69" s="57">
        <v>123.10060064045977</v>
      </c>
      <c r="I69" s="57">
        <v>113.94148498242417</v>
      </c>
      <c r="J69" s="108">
        <v>2.310177777777779</v>
      </c>
      <c r="K69" s="57"/>
      <c r="L69" s="57">
        <v>143.88225116935308</v>
      </c>
      <c r="M69" s="57">
        <v>102.70732151656692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46327</v>
      </c>
      <c r="G70" s="57">
        <v>131.08446510797916</v>
      </c>
      <c r="H70" s="57">
        <v>123.24207111640153</v>
      </c>
      <c r="I70" s="57">
        <v>114.52796606590231</v>
      </c>
      <c r="J70" s="108">
        <v>2.3568444444444459</v>
      </c>
      <c r="K70" s="57"/>
      <c r="L70" s="57">
        <v>143.48876252214905</v>
      </c>
      <c r="M70" s="57">
        <v>103.08499559315248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46357</v>
      </c>
      <c r="G71" s="57">
        <v>131.57948768710114</v>
      </c>
      <c r="H71" s="57">
        <v>123.38370417396726</v>
      </c>
      <c r="I71" s="57">
        <v>115.11746589238989</v>
      </c>
      <c r="J71" s="108">
        <v>2.4035111111111127</v>
      </c>
      <c r="K71" s="57"/>
      <c r="L71" s="57">
        <v>143.09634998623892</v>
      </c>
      <c r="M71" s="57">
        <v>103.46413029654515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46388</v>
      </c>
      <c r="G72" s="57">
        <v>131.92532291760708</v>
      </c>
      <c r="H72" s="57">
        <v>123.54702155127249</v>
      </c>
      <c r="I72" s="57">
        <v>115.26984162739831</v>
      </c>
      <c r="J72" s="108">
        <v>2.4257333333333349</v>
      </c>
      <c r="K72" s="57"/>
      <c r="L72" s="57">
        <v>144.279069524335</v>
      </c>
      <c r="M72" s="57">
        <v>103.74563827925689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46419</v>
      </c>
      <c r="G73" s="57">
        <v>132.272067119631</v>
      </c>
      <c r="H73" s="57">
        <v>123.71055510433537</v>
      </c>
      <c r="I73" s="57">
        <v>115.4224190552119</v>
      </c>
      <c r="J73" s="108">
        <v>2.447955555555557</v>
      </c>
      <c r="K73" s="57"/>
      <c r="L73" s="57">
        <v>145.47156447253712</v>
      </c>
      <c r="M73" s="57">
        <v>104.02803188643536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46447</v>
      </c>
      <c r="G74" s="57">
        <v>132.61972268225637</v>
      </c>
      <c r="H74" s="57">
        <v>123.87430511929786</v>
      </c>
      <c r="I74" s="57">
        <v>115.57519844280222</v>
      </c>
      <c r="J74" s="108">
        <v>2.4701777777777791</v>
      </c>
      <c r="K74" s="57"/>
      <c r="L74" s="57">
        <v>146.67391562653663</v>
      </c>
      <c r="M74" s="57">
        <v>104.31131521950059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46478</v>
      </c>
      <c r="G75" s="57">
        <v>132.96829200084591</v>
      </c>
      <c r="H75" s="57">
        <v>124.0382718826807</v>
      </c>
      <c r="I75" s="57">
        <v>115.7281800574942</v>
      </c>
      <c r="J75" s="108">
        <v>2.4924000000000013</v>
      </c>
      <c r="K75" s="57"/>
      <c r="L75" s="57">
        <v>138.57516769292741</v>
      </c>
      <c r="M75" s="57">
        <v>104.28763057526831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46508</v>
      </c>
      <c r="G76" s="57">
        <v>133.31777747705817</v>
      </c>
      <c r="H76" s="57">
        <v>124.2024556813839</v>
      </c>
      <c r="I76" s="57">
        <v>115.88136416696662</v>
      </c>
      <c r="J76" s="108">
        <v>2.5146222222222234</v>
      </c>
      <c r="K76" s="57"/>
      <c r="L76" s="57">
        <v>130.92360028089874</v>
      </c>
      <c r="M76" s="57">
        <v>104.27929829951151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46539</v>
      </c>
      <c r="G77" s="57">
        <v>133.66818151886415</v>
      </c>
      <c r="H77" s="57">
        <v>124.36685680268718</v>
      </c>
      <c r="I77" s="57">
        <v>116.03475103925258</v>
      </c>
      <c r="J77" s="108">
        <v>2.5368444444444456</v>
      </c>
      <c r="K77" s="57"/>
      <c r="L77" s="57">
        <v>123.69452186769672</v>
      </c>
      <c r="M77" s="57">
        <v>104.28550342827366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46569</v>
      </c>
      <c r="G78" s="27">
        <v>134.0195065405637</v>
      </c>
      <c r="H78" s="27">
        <v>124.53147553425057</v>
      </c>
      <c r="I78" s="27">
        <v>116.18834094273998</v>
      </c>
      <c r="J78" s="83">
        <v>2.5590666666666677</v>
      </c>
      <c r="K78" s="27"/>
      <c r="L78" s="27">
        <v>121.96795769383188</v>
      </c>
      <c r="M78" s="27">
        <v>104.47421429445421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46600</v>
      </c>
      <c r="G79" s="27">
        <v>134.37175496280233</v>
      </c>
      <c r="H79" s="27">
        <v>124.69631216411483</v>
      </c>
      <c r="I79" s="27">
        <v>116.34213414617194</v>
      </c>
      <c r="J79" s="83">
        <v>2.5812888888888899</v>
      </c>
      <c r="K79" s="27"/>
      <c r="L79" s="27">
        <v>120.26549340572966</v>
      </c>
      <c r="M79" s="27">
        <v>104.66429304766811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46631</v>
      </c>
      <c r="G80" s="27">
        <v>134.7249292125878</v>
      </c>
      <c r="H80" s="27">
        <v>124.86136698070199</v>
      </c>
      <c r="I80" s="27">
        <v>116.49613091864731</v>
      </c>
      <c r="J80" s="83">
        <v>2.603511111111112</v>
      </c>
      <c r="K80" s="27"/>
      <c r="L80" s="27">
        <v>118.58679261016323</v>
      </c>
      <c r="M80" s="27">
        <v>104.855730017637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46661</v>
      </c>
      <c r="G81" s="27">
        <v>135.07903172330685</v>
      </c>
      <c r="H81" s="27">
        <v>125.02664027281585</v>
      </c>
      <c r="I81" s="27">
        <v>116.65033152962116</v>
      </c>
      <c r="J81" s="83">
        <v>2.6257333333333341</v>
      </c>
      <c r="K81" s="27"/>
      <c r="L81" s="27">
        <v>122.73420766305448</v>
      </c>
      <c r="M81" s="27">
        <v>105.24037670497233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46692</v>
      </c>
      <c r="G82" s="27">
        <v>135.43406493474205</v>
      </c>
      <c r="H82" s="27">
        <v>125.19213232964252</v>
      </c>
      <c r="I82" s="27">
        <v>116.80473624890517</v>
      </c>
      <c r="J82" s="83">
        <v>2.6479555555555563</v>
      </c>
      <c r="K82" s="27"/>
      <c r="L82" s="27">
        <v>127.02667303092889</v>
      </c>
      <c r="M82" s="27">
        <v>105.63039477469481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46722</v>
      </c>
      <c r="G83" s="27">
        <v>135.79003129308845</v>
      </c>
      <c r="H83" s="27">
        <v>125.35784344075083</v>
      </c>
      <c r="I83" s="27">
        <v>116.95934534666823</v>
      </c>
      <c r="J83" s="83">
        <v>2.6701777777777784</v>
      </c>
      <c r="K83" s="27"/>
      <c r="L83" s="27">
        <v>131.46926165527134</v>
      </c>
      <c r="M83" s="27">
        <v>106.02595342305069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/>
      <c r="G84" s="27"/>
      <c r="H84" s="27"/>
      <c r="I84" s="27"/>
      <c r="J84" s="83"/>
      <c r="K84" s="27"/>
      <c r="L84" s="27"/>
      <c r="M84" s="27"/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/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8"/>
        <v>101.07370835750774</v>
      </c>
      <c r="N93" s="72">
        <f t="shared" si="14"/>
        <v>-3.0620773880823959E-3</v>
      </c>
      <c r="O93" s="6"/>
      <c r="P93" s="25">
        <v>46054</v>
      </c>
      <c r="Q93" s="72">
        <f t="shared" si="7"/>
        <v>0.73607024720125835</v>
      </c>
      <c r="R93" s="72">
        <f t="shared" si="9"/>
        <v>7.988603509465679E-2</v>
      </c>
      <c r="S93" s="72">
        <f t="shared" si="10"/>
        <v>0.12504867355483104</v>
      </c>
      <c r="T93" s="72">
        <f t="shared" si="11"/>
        <v>1.2935221571622269E-2</v>
      </c>
      <c r="U93" s="72"/>
      <c r="V93" s="72">
        <f t="shared" si="12"/>
        <v>4.6059822577631443E-2</v>
      </c>
      <c r="W93" s="74">
        <f t="shared" si="13"/>
        <v>0.99999999999999989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/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8"/>
        <v>101.36252989900781</v>
      </c>
      <c r="N94" s="72">
        <f t="shared" si="14"/>
        <v>2.8575338353915569E-3</v>
      </c>
      <c r="O94" s="6"/>
      <c r="P94" s="25">
        <v>46082</v>
      </c>
      <c r="Q94" s="72">
        <f t="shared" si="7"/>
        <v>0.7339728948200499</v>
      </c>
      <c r="R94" s="72">
        <f t="shared" si="9"/>
        <v>7.9204809167998505E-2</v>
      </c>
      <c r="S94" s="72">
        <f t="shared" si="10"/>
        <v>0.12347854147197244</v>
      </c>
      <c r="T94" s="72">
        <f t="shared" si="11"/>
        <v>1.2964307277488488E-2</v>
      </c>
      <c r="U94" s="72"/>
      <c r="V94" s="72">
        <f t="shared" si="12"/>
        <v>5.0379447262490724E-2</v>
      </c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/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8"/>
        <v>102.40428997690384</v>
      </c>
      <c r="N95" s="72">
        <f t="shared" si="14"/>
        <v>1.0277565871076755E-2</v>
      </c>
      <c r="O95" s="6"/>
      <c r="P95" s="25">
        <v>46113</v>
      </c>
      <c r="Q95" s="72">
        <f t="shared" si="7"/>
        <v>0.7310221466314113</v>
      </c>
      <c r="R95" s="72">
        <f t="shared" si="9"/>
        <v>7.9194627348430746E-2</v>
      </c>
      <c r="S95" s="72">
        <f t="shared" si="10"/>
        <v>0.12276851607139554</v>
      </c>
      <c r="T95" s="72">
        <f t="shared" si="11"/>
        <v>1.2737680288455741E-2</v>
      </c>
      <c r="U95" s="72"/>
      <c r="V95" s="72">
        <f t="shared" si="12"/>
        <v>5.427702966030671E-2</v>
      </c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/>
      <c r="L96" s="102" cm="1">
        <f t="array" ref="L96">IF(L323="","",L323*LOOKUP($F96,_xlfn._xlws.FILTER($F$280:$F$289,L$280:L$289&lt;&gt;""),_xlfn._xlws.FILTER(L$280:L$289,L$280:L$289&lt;&gt;"")))</f>
        <v>160.41601268331354</v>
      </c>
      <c r="M96" s="100">
        <f t="shared" si="8"/>
        <v>102.39288133052206</v>
      </c>
      <c r="N96" s="72">
        <f t="shared" si="14"/>
        <v>-1.1140789496566494E-4</v>
      </c>
      <c r="O96" s="6"/>
      <c r="P96" s="25">
        <v>46143</v>
      </c>
      <c r="Q96" s="72">
        <f t="shared" si="7"/>
        <v>0.73110359734419328</v>
      </c>
      <c r="R96" s="72">
        <f t="shared" si="9"/>
        <v>7.9171940018299428E-2</v>
      </c>
      <c r="S96" s="72">
        <f t="shared" si="10"/>
        <v>0.12474845788616598</v>
      </c>
      <c r="T96" s="72">
        <f t="shared" si="11"/>
        <v>1.3175289180108357E-2</v>
      </c>
      <c r="U96" s="72"/>
      <c r="V96" s="72">
        <f t="shared" si="12"/>
        <v>5.1800715571232961E-2</v>
      </c>
      <c r="W96" s="74">
        <f t="shared" si="13"/>
        <v>1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/>
      <c r="L97" s="102" cm="1">
        <f t="array" ref="L97">IF(L324="","",L324*LOOKUP($F97,_xlfn._xlws.FILTER($F$280:$F$289,L$280:L$289&lt;&gt;""),_xlfn._xlws.FILTER(L$280:L$289,L$280:L$289&lt;&gt;"")))</f>
        <v>134.82869599682917</v>
      </c>
      <c r="M97" s="100">
        <f t="shared" si="8"/>
        <v>101.35355735237187</v>
      </c>
      <c r="N97" s="72">
        <f t="shared" si="14"/>
        <v>-1.0150353859027295E-2</v>
      </c>
      <c r="O97" s="6"/>
      <c r="P97" s="25">
        <v>46174</v>
      </c>
      <c r="Q97" s="72">
        <f t="shared" ref="Q97:Q160" si="15">IFERROR((G97*O$292)/$M97*(100/O$293),"")</f>
        <v>0.73860065535657193</v>
      </c>
      <c r="R97" s="72">
        <f t="shared" si="9"/>
        <v>8.0174810030132243E-2</v>
      </c>
      <c r="S97" s="72">
        <f t="shared" si="10"/>
        <v>0.12359982967227996</v>
      </c>
      <c r="T97" s="72">
        <f t="shared" si="11"/>
        <v>1.3640054596386703E-2</v>
      </c>
      <c r="U97" s="72"/>
      <c r="V97" s="72">
        <f t="shared" si="12"/>
        <v>4.3984650344629117E-2</v>
      </c>
      <c r="W97" s="74">
        <f t="shared" si="13"/>
        <v>1</v>
      </c>
      <c r="X97" s="6"/>
    </row>
    <row r="98" spans="5:24" ht="13.5" customHeight="1">
      <c r="E98" s="6"/>
      <c r="F98" s="25">
        <v>46204</v>
      </c>
      <c r="G98" s="87" cm="1">
        <f t="array" ref="G98">IF(G325="","",G325*LOOKUP($F98,_xlfn._xlws.FILTER($F$280:$F$289,G$280:G$289&lt;&gt;""),_xlfn._xlws.FILTER(G$280:G$289,G$280:G$289&lt;&gt;"")))</f>
        <v>130.1</v>
      </c>
      <c r="H98" s="87" cm="1">
        <f t="array" ref="H98">IF(H325="","",H325*LOOKUP($F98,_xlfn._xlws.FILTER($F$280:$F$289,H$280:H$289&lt;&gt;""),_xlfn._xlws.FILTER(H$280:H$289,H$280:H$289&lt;&gt;"")))</f>
        <v>122.67716283716284</v>
      </c>
      <c r="I98" s="87" cm="1">
        <f t="array" ref="I98">IF(I325="","",I325*LOOKUP($F98,_xlfn._xlws.FILTER($F$280:$F$289,I$280:I$289&lt;&gt;""),_xlfn._xlws.FILTER(I$280:I$289,I$280:I$289&lt;&gt;"")))</f>
        <v>112.2</v>
      </c>
      <c r="J98" s="98" cm="1">
        <f t="array" ref="J98">IF(J325="","",J325*LOOKUP($F98,_xlfn._xlws.FILTER($F$280:$F$289,J$280:J$289&lt;&gt;""),_xlfn._xlws.FILTER(J$280:J$289,J$280:J$289&lt;&gt;"")))</f>
        <v>2.1701777777777784</v>
      </c>
      <c r="K98" s="87"/>
      <c r="L98" s="102" cm="1">
        <f t="array" ref="L98">IF(L325="","",L325*LOOKUP($F98,_xlfn._xlws.FILTER($F$280:$F$289,L$280:L$289&lt;&gt;""),_xlfn._xlws.FILTER(L$280:L$289,L$280:L$289&lt;&gt;"")))</f>
        <v>145.0692033293698</v>
      </c>
      <c r="M98" s="100">
        <f t="shared" si="8"/>
        <v>102.14782004889545</v>
      </c>
      <c r="N98" s="72">
        <f t="shared" si="14"/>
        <v>7.83655470288247E-3</v>
      </c>
      <c r="O98" s="6"/>
      <c r="P98" s="25">
        <v>46204</v>
      </c>
      <c r="Q98" s="72">
        <f t="shared" si="15"/>
        <v>0.73625305598665425</v>
      </c>
      <c r="R98" s="72">
        <f t="shared" si="9"/>
        <v>8.0009409984482222E-2</v>
      </c>
      <c r="S98" s="72">
        <f t="shared" si="10"/>
        <v>0.12285776208061912</v>
      </c>
      <c r="T98" s="72">
        <f t="shared" si="11"/>
        <v>1.3922384161315018E-2</v>
      </c>
      <c r="U98" s="72"/>
      <c r="V98" s="72">
        <f t="shared" si="12"/>
        <v>4.6957387786929504E-2</v>
      </c>
      <c r="W98" s="74">
        <f t="shared" si="13"/>
        <v>1.0000000000000002</v>
      </c>
      <c r="X98" s="6"/>
    </row>
    <row r="99" spans="5:24" ht="13.5" customHeight="1">
      <c r="E99" s="6"/>
      <c r="F99" s="25">
        <v>46235</v>
      </c>
      <c r="G99" s="87" cm="1">
        <f t="array" ref="G99">IF(G326="","",G326*LOOKUP($F99,_xlfn._xlws.FILTER($F$280:$F$289,G$280:G$289&lt;&gt;""),_xlfn._xlws.FILTER(G$280:G$289,G$280:G$289&lt;&gt;"")))</f>
        <v>130.1</v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cm="1">
        <f t="array" ref="G100">IF(G327="","",G327*LOOKUP($F100,_xlfn._xlws.FILTER($F$280:$F$289,G$280:G$289&lt;&gt;""),_xlfn._xlws.FILTER(G$280:G$289,G$280:G$289&lt;&gt;"")))</f>
        <v>130.1</v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/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/>
      <c r="L294" s="60" t="s">
        <v>21</v>
      </c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/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/>
      <c r="T320" s="27">
        <v>-8.8082901554404103</v>
      </c>
      <c r="U320" s="27">
        <v>101.07370835750774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/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/>
      <c r="T321" s="27">
        <v>2.8956399056146748E-2</v>
      </c>
      <c r="U321" s="27">
        <v>101.36252989900781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/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/>
      <c r="T322" s="27">
        <v>8.8752389929744702</v>
      </c>
      <c r="U322" s="27">
        <v>102.40428997690384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/>
      <c r="L323" s="27">
        <v>114.98</v>
      </c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/>
      <c r="T323" s="27">
        <v>3.8963812715761228</v>
      </c>
      <c r="U323" s="27">
        <v>102.39288133052206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/>
      <c r="L324" s="27">
        <v>96.64</v>
      </c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/>
      <c r="T324" s="27">
        <v>-12.675715027960385</v>
      </c>
      <c r="U324" s="27">
        <v>101.35355735237187</v>
      </c>
      <c r="V324" s="6"/>
      <c r="W324" s="6"/>
      <c r="X324" s="6"/>
    </row>
    <row r="325" spans="5:24">
      <c r="E325" s="6"/>
      <c r="F325" s="25">
        <v>46204</v>
      </c>
      <c r="G325" s="27">
        <v>130.1</v>
      </c>
      <c r="H325" s="27">
        <v>101.32</v>
      </c>
      <c r="I325" s="27">
        <v>112.2</v>
      </c>
      <c r="J325" s="83">
        <v>2.1701777777777784</v>
      </c>
      <c r="K325" s="27"/>
      <c r="L325" s="27">
        <v>103.98</v>
      </c>
      <c r="M325" s="6"/>
      <c r="N325" s="25">
        <v>46204</v>
      </c>
      <c r="O325" s="27">
        <v>3.4181240063592981</v>
      </c>
      <c r="P325" s="27">
        <v>2.0608675849940408</v>
      </c>
      <c r="Q325" s="27">
        <v>-0.53191489361701627</v>
      </c>
      <c r="R325" s="27">
        <v>-8.2144401210548743</v>
      </c>
      <c r="S325" s="27"/>
      <c r="T325" s="27">
        <v>-6.043262092377077</v>
      </c>
      <c r="U325" s="27">
        <v>102.14782004889545</v>
      </c>
      <c r="V325" s="6"/>
      <c r="W325" s="6"/>
      <c r="X325" s="6"/>
    </row>
    <row r="326" spans="5:24">
      <c r="E326" s="6"/>
      <c r="F326" s="25">
        <v>46235</v>
      </c>
      <c r="G326" s="27">
        <v>130.1</v>
      </c>
      <c r="H326" s="27"/>
      <c r="I326" s="27"/>
      <c r="J326" s="83"/>
      <c r="K326" s="27"/>
      <c r="L326" s="27"/>
      <c r="M326" s="6"/>
      <c r="N326" s="25">
        <v>46235</v>
      </c>
      <c r="O326" s="27">
        <v>3.4181240063592981</v>
      </c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>
        <v>130.1</v>
      </c>
      <c r="H327" s="27"/>
      <c r="I327" s="27"/>
      <c r="J327" s="83"/>
      <c r="K327" s="27"/>
      <c r="L327" s="27"/>
      <c r="M327" s="6"/>
      <c r="N327" s="25">
        <v>46266</v>
      </c>
      <c r="O327" s="27">
        <v>3.4181240063592981</v>
      </c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zoomScale="60" zoomScaleNormal="100" workbookViewId="0">
      <selection activeCell="Q13" sqref="Q13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2026-06-19T07:46:09Z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