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6 juni\EY TiD Prognosemodel februar 2026\SBLON1 vest\"/>
    </mc:Choice>
  </mc:AlternateContent>
  <xr:revisionPtr revIDLastSave="0" documentId="13_ncr:1_{8769139C-0D50-454F-8ABB-235EECBB9E8E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vægte'!$A$1:$W$670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6" i="4" l="1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L242" i="3"/>
  <c r="M242" i="3" s="1"/>
  <c r="J242" i="3"/>
  <c r="I242" i="3" a="1"/>
  <c r="I242" i="3" s="1"/>
  <c r="H242" i="3" a="1"/>
  <c r="H242" i="3" s="1"/>
  <c r="H37" i="4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I206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I196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G37" i="4" l="1"/>
  <c r="K38" i="4"/>
  <c r="J40" i="4"/>
  <c r="G38" i="4"/>
  <c r="H38" i="4"/>
  <c r="J37" i="4"/>
  <c r="K37" i="4"/>
  <c r="L37" i="4"/>
  <c r="G39" i="4"/>
  <c r="M270" i="3"/>
  <c r="H39" i="4"/>
  <c r="Q299" i="3"/>
  <c r="Q411" i="3"/>
  <c r="J38" i="4"/>
  <c r="L38" i="4"/>
  <c r="K40" i="4"/>
  <c r="M269" i="3"/>
  <c r="Q331" i="3"/>
  <c r="J39" i="4"/>
  <c r="K39" i="4"/>
  <c r="R329" i="3"/>
  <c r="L39" i="4"/>
  <c r="H40" i="4"/>
  <c r="G43" i="4"/>
  <c r="M268" i="3"/>
  <c r="H41" i="4"/>
  <c r="K44" i="4"/>
  <c r="K45" i="4"/>
  <c r="G40" i="4"/>
  <c r="L40" i="4"/>
  <c r="Q347" i="3"/>
  <c r="G41" i="4"/>
  <c r="J42" i="4"/>
  <c r="G45" i="4"/>
  <c r="K42" i="4"/>
  <c r="K63" i="4"/>
  <c r="J41" i="4"/>
  <c r="K41" i="4"/>
  <c r="H42" i="4"/>
  <c r="L41" i="4"/>
  <c r="Q443" i="3"/>
  <c r="I220" i="3"/>
  <c r="I232" i="3"/>
  <c r="I38" i="4" s="1"/>
  <c r="I238" i="3"/>
  <c r="I190" i="3"/>
  <c r="I203" i="3"/>
  <c r="I215" i="3"/>
  <c r="I21" i="4" s="1"/>
  <c r="I221" i="3"/>
  <c r="I227" i="3"/>
  <c r="I223" i="3"/>
  <c r="I29" i="4" s="1"/>
  <c r="I199" i="3"/>
  <c r="I205" i="3"/>
  <c r="I236" i="3"/>
  <c r="I42" i="4" s="1"/>
  <c r="I212" i="3"/>
  <c r="H43" i="4"/>
  <c r="R265" i="3"/>
  <c r="J44" i="4"/>
  <c r="K55" i="4"/>
  <c r="I55" i="4"/>
  <c r="Q315" i="3"/>
  <c r="Q427" i="3"/>
  <c r="G42" i="4"/>
  <c r="G61" i="4"/>
  <c r="L45" i="4"/>
  <c r="Q283" i="3"/>
  <c r="Q395" i="3"/>
  <c r="H58" i="4"/>
  <c r="J45" i="4"/>
  <c r="L42" i="4"/>
  <c r="M265" i="3"/>
  <c r="I44" i="4"/>
  <c r="Q268" i="3"/>
  <c r="Q276" i="3"/>
  <c r="Q292" i="3"/>
  <c r="Q308" i="3"/>
  <c r="Q324" i="3"/>
  <c r="Q356" i="3"/>
  <c r="Q364" i="3"/>
  <c r="Q372" i="3"/>
  <c r="Q380" i="3"/>
  <c r="R276" i="3"/>
  <c r="R292" i="3"/>
  <c r="R308" i="3"/>
  <c r="G47" i="4"/>
  <c r="M264" i="3"/>
  <c r="K46" i="4"/>
  <c r="P268" i="3"/>
  <c r="P332" i="3"/>
  <c r="U332" i="3" s="1"/>
  <c r="J48" i="4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M263" i="3"/>
  <c r="G44" i="4"/>
  <c r="R330" i="3"/>
  <c r="R378" i="3"/>
  <c r="R394" i="3"/>
  <c r="R410" i="3"/>
  <c r="L47" i="4"/>
  <c r="K43" i="4"/>
  <c r="L43" i="4"/>
  <c r="H44" i="4"/>
  <c r="L44" i="4"/>
  <c r="H45" i="4"/>
  <c r="J43" i="4"/>
  <c r="M261" i="3"/>
  <c r="H62" i="4"/>
  <c r="P331" i="3"/>
  <c r="U331" i="3" s="1"/>
  <c r="P347" i="3"/>
  <c r="U347" i="3" s="1"/>
  <c r="P363" i="3"/>
  <c r="U363" i="3" s="1"/>
  <c r="P443" i="3"/>
  <c r="U443" i="3" s="1"/>
  <c r="H47" i="4"/>
  <c r="L52" i="4"/>
  <c r="J49" i="4"/>
  <c r="J57" i="4"/>
  <c r="J65" i="4"/>
  <c r="K53" i="4"/>
  <c r="G54" i="4"/>
  <c r="G62" i="4"/>
  <c r="L56" i="4"/>
  <c r="J53" i="4"/>
  <c r="J61" i="4"/>
  <c r="K49" i="4"/>
  <c r="K57" i="4"/>
  <c r="K65" i="4"/>
  <c r="G46" i="4"/>
  <c r="H57" i="4"/>
  <c r="I62" i="4"/>
  <c r="L57" i="4"/>
  <c r="L65" i="4"/>
  <c r="J62" i="4"/>
  <c r="K50" i="4"/>
  <c r="K58" i="4"/>
  <c r="K66" i="4"/>
  <c r="L51" i="4"/>
  <c r="L59" i="4"/>
  <c r="J56" i="4"/>
  <c r="J64" i="4"/>
  <c r="K52" i="4"/>
  <c r="K60" i="4"/>
  <c r="G64" i="4"/>
  <c r="G48" i="4"/>
  <c r="H46" i="4"/>
  <c r="H48" i="4"/>
  <c r="L61" i="4"/>
  <c r="J46" i="4"/>
  <c r="I53" i="4"/>
  <c r="H56" i="4"/>
  <c r="I61" i="4"/>
  <c r="H64" i="4"/>
  <c r="L54" i="4"/>
  <c r="J52" i="4"/>
  <c r="J60" i="4"/>
  <c r="K48" i="4"/>
  <c r="L46" i="4"/>
  <c r="J47" i="4"/>
  <c r="K47" i="4"/>
  <c r="H52" i="4"/>
  <c r="I57" i="4"/>
  <c r="L50" i="4"/>
  <c r="L66" i="4"/>
  <c r="J55" i="4"/>
  <c r="J63" i="4"/>
  <c r="K59" i="4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P269" i="3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G133" i="3"/>
  <c r="I192" i="3"/>
  <c r="I208" i="3"/>
  <c r="I224" i="3"/>
  <c r="I30" i="4" s="1"/>
  <c r="I240" i="3"/>
  <c r="I46" i="4" s="1"/>
  <c r="I219" i="3"/>
  <c r="I235" i="3"/>
  <c r="I193" i="3"/>
  <c r="I209" i="3"/>
  <c r="I225" i="3"/>
  <c r="I31" i="4" s="1"/>
  <c r="U271" i="3" l="1"/>
  <c r="U270" i="3"/>
  <c r="U269" i="3"/>
  <c r="U267" i="3"/>
  <c r="U268" i="3"/>
  <c r="I41" i="4"/>
  <c r="I33" i="4"/>
  <c r="I25" i="4"/>
  <c r="I27" i="4"/>
  <c r="I36" i="4"/>
  <c r="I35" i="4"/>
  <c r="I26" i="4"/>
  <c r="U266" i="3"/>
  <c r="U262" i="3"/>
  <c r="U264" i="3"/>
  <c r="U265" i="3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<sst xmlns="http://schemas.openxmlformats.org/spreadsheetml/2006/main" count="201" uniqueCount="109">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</sst>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44774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149.11422845691382</v>
      </c>
      <c r="I20" s="25">
        <f>INDEX('Omkostningsindeks og vægte'!I$20:I$445,MATCH($F20,'Omkostningsindeks og vægte'!$F$20:$F$445,0))</f>
        <v>117.8190730974371</v>
      </c>
      <c r="J20" s="25">
        <f>INDEX('Omkostningsindeks og vægte'!J$20:J$445,MATCH($F20,'Omkostningsindeks og vægte'!$F$20:$F$445,0))</f>
        <v>2.0699999999999998</v>
      </c>
      <c r="K20" s="25">
        <f>INDEX('Omkostningsindeks og vægte'!K$20:K$445,MATCH($F20,'Omkostningsindeks og vægte'!$F$20:$F$445,0))</f>
        <v>340.9</v>
      </c>
      <c r="L20" s="26">
        <f>INDEX('Omkostningsindeks og vægte'!L$20:L$445,MATCH($F20,'Omkostningsindeks og vægte'!$F$20:$F$445,0))</f>
        <v>145.89355718732895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44805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118.93057378703557</v>
      </c>
      <c r="J21" s="25">
        <f>INDEX('Omkostningsindeks og vægte'!J$20:J$445,MATCH($F21,'Omkostningsindeks og vægte'!$F$20:$F$445,0))</f>
        <v>1.9</v>
      </c>
      <c r="K21" s="25">
        <f>INDEX('Omkostningsindeks og vægte'!K$20:K$445,MATCH($F21,'Omkostningsindeks og vægte'!$F$20:$F$445,0))</f>
        <v>484.4</v>
      </c>
      <c r="L21" s="26">
        <f>INDEX('Omkostningsindeks og vægte'!L$20:L$445,MATCH($F21,'Omkostningsindeks og vægte'!$F$20:$F$445,0))</f>
        <v>162.9846086396995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44835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119.63789240768914</v>
      </c>
      <c r="J22" s="25">
        <f>INDEX('Omkostningsindeks og vægte'!J$20:J$445,MATCH($F22,'Omkostningsindeks og vægte'!$F$20:$F$445,0))</f>
        <v>2.52</v>
      </c>
      <c r="K22" s="25">
        <f>INDEX('Omkostningsindeks og vægte'!K$20:K$445,MATCH($F22,'Omkostningsindeks og vægte'!$F$20:$F$445,0))</f>
        <v>628.9</v>
      </c>
      <c r="L22" s="26">
        <f>INDEX('Omkostningsindeks og vægte'!L$20:L$445,MATCH($F22,'Omkostningsindeks og vægte'!$F$20:$F$445,0))</f>
        <v>181.75812549431942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44866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152.78957915831666</v>
      </c>
      <c r="I23" s="25">
        <f>INDEX('Omkostningsindeks og vægte'!I$20:I$445,MATCH($F23,'Omkostningsindeks og vægte'!$F$20:$F$445,0))</f>
        <v>119.73893792492535</v>
      </c>
      <c r="J23" s="25">
        <f>INDEX('Omkostningsindeks og vægte'!J$20:J$445,MATCH($F23,'Omkostningsindeks og vægte'!$F$20:$F$445,0))</f>
        <v>3.22</v>
      </c>
      <c r="K23" s="25">
        <f>INDEX('Omkostningsindeks og vægte'!K$20:K$445,MATCH($F23,'Omkostningsindeks og vægte'!$F$20:$F$445,0))</f>
        <v>527.5</v>
      </c>
      <c r="L23" s="26">
        <f>INDEX('Omkostningsindeks og vægte'!L$20:L$445,MATCH($F23,'Omkostningsindeks og vægte'!$F$20:$F$445,0))</f>
        <v>170.71297321702724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44896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154.36472945891785</v>
      </c>
      <c r="I24" s="25">
        <f>INDEX('Omkostningsindeks og vægte'!I$20:I$445,MATCH($F24,'Omkostningsindeks og vægte'!$F$20:$F$445,0))</f>
        <v>121.86089378688604</v>
      </c>
      <c r="J24" s="25">
        <f>INDEX('Omkostningsindeks og vægte'!J$20:J$445,MATCH($F24,'Omkostningsindeks og vægte'!$F$20:$F$445,0))</f>
        <v>3.06</v>
      </c>
      <c r="K24" s="25">
        <f>INDEX('Omkostningsindeks og vægte'!K$20:K$445,MATCH($F24,'Omkostningsindeks og vægte'!$F$20:$F$445,0))</f>
        <v>301.7</v>
      </c>
      <c r="L24" s="26">
        <f>INDEX('Omkostningsindeks og vægte'!L$20:L$445,MATCH($F24,'Omkostningsindeks og vægte'!$F$20:$F$445,0))</f>
        <v>143.93719079563343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44927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153.05210420841684</v>
      </c>
      <c r="I25" s="25">
        <f>INDEX('Omkostningsindeks og vægte'!I$20:I$445,MATCH($F25,'Omkostningsindeks og vægte'!$F$20:$F$445,0))</f>
        <v>122.16403033859473</v>
      </c>
      <c r="J25" s="25">
        <f>INDEX('Omkostningsindeks og vægte'!J$20:J$445,MATCH($F25,'Omkostningsindeks og vægte'!$F$20:$F$445,0))</f>
        <v>2.86</v>
      </c>
      <c r="K25" s="25">
        <f>INDEX('Omkostningsindeks og vægte'!K$20:K$445,MATCH($F25,'Omkostningsindeks og vægte'!$F$20:$F$445,0))</f>
        <v>318.2</v>
      </c>
      <c r="L25" s="26">
        <f>INDEX('Omkostningsindeks og vægte'!L$20:L$445,MATCH($F25,'Omkostningsindeks og vægte'!$F$20:$F$445,0))</f>
        <v>146.14524221518798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44958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152.13326653306615</v>
      </c>
      <c r="I26" s="25">
        <f>INDEX('Omkostningsindeks og vægte'!I$20:I$445,MATCH($F26,'Omkostningsindeks og vægte'!$F$20:$F$445,0))</f>
        <v>122.26507585583094</v>
      </c>
      <c r="J26" s="25">
        <f>INDEX('Omkostningsindeks og vægte'!J$20:J$445,MATCH($F26,'Omkostningsindeks og vægte'!$F$20:$F$445,0))</f>
        <v>3.33</v>
      </c>
      <c r="K26" s="25">
        <f>INDEX('Omkostningsindeks og vægte'!K$20:K$445,MATCH($F26,'Omkostningsindeks og vægte'!$F$20:$F$445,0))</f>
        <v>373.9</v>
      </c>
      <c r="L26" s="26">
        <f>INDEX('Omkostningsindeks og vægte'!L$20:L$445,MATCH($F26,'Omkostningsindeks og vægte'!$F$20:$F$445,0))</f>
        <v>153.31314362838549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44986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123.98284964884677</v>
      </c>
      <c r="J27" s="25">
        <f>INDEX('Omkostningsindeks og vægte'!J$20:J$445,MATCH($F27,'Omkostningsindeks og vægte'!$F$20:$F$445,0))</f>
        <v>3.26</v>
      </c>
      <c r="K27" s="25">
        <f>INDEX('Omkostningsindeks og vægte'!K$20:K$445,MATCH($F27,'Omkostningsindeks og vægte'!$F$20:$F$445,0))</f>
        <v>257.60000000000002</v>
      </c>
      <c r="L27" s="26">
        <f>INDEX('Omkostningsindeks og vægte'!L$20:L$445,MATCH($F27,'Omkostningsindeks og vægte'!$F$20:$F$445,0))</f>
        <v>139.58505460316945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45017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154.23346693386776</v>
      </c>
      <c r="I28" s="25">
        <f>INDEX('Omkostningsindeks og vægte'!I$20:I$445,MATCH($F28,'Omkostningsindeks og vægte'!$F$20:$F$445,0))</f>
        <v>123.57866757990186</v>
      </c>
      <c r="J28" s="25">
        <f>INDEX('Omkostningsindeks og vægte'!J$20:J$445,MATCH($F28,'Omkostningsindeks og vægte'!$F$20:$F$445,0))</f>
        <v>3.58</v>
      </c>
      <c r="K28" s="25">
        <f>INDEX('Omkostningsindeks og vægte'!K$20:K$445,MATCH($F28,'Omkostningsindeks og vægte'!$F$20:$F$445,0))</f>
        <v>232.8</v>
      </c>
      <c r="L28" s="26">
        <f>INDEX('Omkostningsindeks og vægte'!L$20:L$445,MATCH($F28,'Omkostningsindeks og vægte'!$F$20:$F$445,0))</f>
        <v>137.76729247464692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45047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153.97094188376755</v>
      </c>
      <c r="I29" s="25">
        <f>INDEX('Omkostningsindeks og vægte'!I$20:I$445,MATCH($F29,'Omkostningsindeks og vægte'!$F$20:$F$445,0))</f>
        <v>124.1849406833192</v>
      </c>
      <c r="J29" s="25">
        <f>INDEX('Omkostningsindeks og vægte'!J$20:J$445,MATCH($F29,'Omkostningsindeks og vægte'!$F$20:$F$445,0))</f>
        <v>3.32</v>
      </c>
      <c r="K29" s="25">
        <f>INDEX('Omkostningsindeks og vægte'!K$20:K$445,MATCH($F29,'Omkostningsindeks og vægte'!$F$20:$F$445,0))</f>
        <v>212.4</v>
      </c>
      <c r="L29" s="26">
        <f>INDEX('Omkostningsindeks og vægte'!L$20:L$445,MATCH($F29,'Omkostningsindeks og vægte'!$F$20:$F$445,0))</f>
        <v>135.04987246814218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45078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154.36472945891785</v>
      </c>
      <c r="I30" s="25">
        <f>INDEX('Omkostningsindeks og vægte'!I$20:I$445,MATCH($F30,'Omkostningsindeks og vægte'!$F$20:$F$445,0))</f>
        <v>124.28598620055541</v>
      </c>
      <c r="J30" s="25">
        <f>INDEX('Omkostningsindeks og vægte'!J$20:J$445,MATCH($F30,'Omkostningsindeks og vægte'!$F$20:$F$445,0))</f>
        <v>3.35</v>
      </c>
      <c r="K30" s="25">
        <f>INDEX('Omkostningsindeks og vægte'!K$20:K$445,MATCH($F30,'Omkostningsindeks og vægte'!$F$20:$F$445,0))</f>
        <v>209.4</v>
      </c>
      <c r="L30" s="26">
        <f>INDEX('Omkostningsindeks og vægte'!L$20:L$445,MATCH($F30,'Omkostningsindeks og vægte'!$F$20:$F$445,0))</f>
        <v>134.76713729001608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45108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152.26452905811624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3.45</v>
      </c>
      <c r="K31" s="25">
        <f>INDEX('Omkostningsindeks og vægte'!K$20:K$445,MATCH($F31,'Omkostningsindeks og vægte'!$F$20:$F$445,0))</f>
        <v>184.6</v>
      </c>
      <c r="L31" s="26">
        <f>INDEX('Omkostningsindeks og vægte'!L$20:L$445,MATCH($F31,'Omkostningsindeks og vægte'!$F$20:$F$445,0))</f>
        <v>132.54817739256833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45139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124.58912275226409</v>
      </c>
      <c r="J32" s="25">
        <f>INDEX('Omkostningsindeks og vægte'!J$20:J$445,MATCH($F32,'Omkostningsindeks og vægte'!$F$20:$F$445,0))</f>
        <v>3.69</v>
      </c>
      <c r="K32" s="25">
        <f>INDEX('Omkostningsindeks og vægte'!K$20:K$445,MATCH($F32,'Omkostningsindeks og vægte'!$F$20:$F$445,0))</f>
        <v>184.4</v>
      </c>
      <c r="L32" s="26">
        <f>INDEX('Omkostningsindeks og vægte'!L$20:L$445,MATCH($F32,'Omkostningsindeks og vægte'!$F$20:$F$445,0))</f>
        <v>132.91900076819664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45170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155.54609218436875</v>
      </c>
      <c r="I33" s="25">
        <f>INDEX('Omkostningsindeks og vægte'!I$20:I$445,MATCH($F33,'Omkostningsindeks og vægte'!$F$20:$F$445,0))</f>
        <v>125.90271447633499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193.6</v>
      </c>
      <c r="L33" s="26">
        <f>INDEX('Omkostningsindeks og vægte'!L$20:L$445,MATCH($F33,'Omkostningsindeks og vægte'!$F$20:$F$445,0))</f>
        <v>134.30216344092895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45200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154.49599198396794</v>
      </c>
      <c r="I34" s="25">
        <f>INDEX('Omkostningsindeks og vægte'!I$20:I$445,MATCH($F34,'Omkostningsindeks og vægte'!$F$20:$F$445,0))</f>
        <v>125.59957792462635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203.4</v>
      </c>
      <c r="L34" s="26">
        <f>INDEX('Omkostningsindeks og vægte'!L$20:L$445,MATCH($F34,'Omkostningsindeks og vægte'!$F$20:$F$445,0))</f>
        <v>135.81435943301605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45231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154.10220440881764</v>
      </c>
      <c r="I35" s="25">
        <f>INDEX('Omkostningsindeks og vægte'!I$20:I$445,MATCH($F35,'Omkostningsindeks og vægte'!$F$20:$F$445,0))</f>
        <v>125.29644137291767</v>
      </c>
      <c r="J35" s="25">
        <f>INDEX('Omkostningsindeks og vægte'!J$20:J$445,MATCH($F35,'Omkostningsindeks og vægte'!$F$20:$F$445,0))</f>
        <v>3.81</v>
      </c>
      <c r="K35" s="25">
        <f>INDEX('Omkostningsindeks og vægte'!K$20:K$445,MATCH($F35,'Omkostningsindeks og vægte'!$F$20:$F$445,0))</f>
        <v>206</v>
      </c>
      <c r="L35" s="26">
        <f>INDEX('Omkostningsindeks og vægte'!L$20:L$445,MATCH($F35,'Omkostningsindeks og vægte'!$F$20:$F$445,0))</f>
        <v>136.24451904135134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45261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125.19539585568144</v>
      </c>
      <c r="J36" s="25">
        <f>INDEX('Omkostningsindeks og vægte'!J$20:J$445,MATCH($F36,'Omkostningsindeks og vægte'!$F$20:$F$445,0))</f>
        <v>3.78</v>
      </c>
      <c r="K36" s="25">
        <f>INDEX('Omkostningsindeks og vægte'!K$20:K$445,MATCH($F36,'Omkostningsindeks og vægte'!$F$20:$F$445,0))</f>
        <v>220.2</v>
      </c>
      <c r="L36" s="26">
        <f>INDEX('Omkostningsindeks og vægte'!L$20:L$445,MATCH($F36,'Omkostningsindeks og vægte'!$F$20:$F$445,0))</f>
        <v>137.91513821257186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45292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125.2015771995201</v>
      </c>
      <c r="J37" s="25">
        <f>INDEX('Omkostningsindeks og vægte'!J$20:J$445,MATCH($F37,'Omkostningsindeks og vægte'!$F$20:$F$445,0))</f>
        <v>3.51</v>
      </c>
      <c r="K37" s="25">
        <f>INDEX('Omkostningsindeks og vægte'!K$20:K$445,MATCH($F37,'Omkostningsindeks og vægte'!$F$20:$F$445,0))</f>
        <v>229.8</v>
      </c>
      <c r="L37" s="26">
        <f>INDEX('Omkostningsindeks og vægte'!L$20:L$445,MATCH($F37,'Omkostningsindeks og vægte'!$F$20:$F$445,0))</f>
        <v>139.70474557394462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45323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153.18336673346695</v>
      </c>
      <c r="I38" s="25">
        <f>INDEX('Omkostningsindeks og vægte'!I$20:I$445,MATCH($F38,'Omkostningsindeks og vægte'!$F$20:$F$445,0))</f>
        <v>124.99882160891359</v>
      </c>
      <c r="J38" s="25">
        <f>INDEX('Omkostningsindeks og vægte'!J$20:J$445,MATCH($F38,'Omkostningsindeks og vægte'!$F$20:$F$445,0))</f>
        <v>3.18</v>
      </c>
      <c r="K38" s="25">
        <f>INDEX('Omkostningsindeks og vægte'!K$20:K$445,MATCH($F38,'Omkostningsindeks og vægte'!$F$20:$F$445,0))</f>
        <v>210.3</v>
      </c>
      <c r="L38" s="26">
        <f>INDEX('Omkostningsindeks og vægte'!L$20:L$445,MATCH($F38,'Omkostningsindeks og vægte'!$F$20:$F$445,0))</f>
        <v>136.89487900297311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45352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154.62725450901803</v>
      </c>
      <c r="I39" s="25">
        <f>INDEX('Omkostningsindeks og vægte'!I$20:I$445,MATCH($F39,'Omkostningsindeks og vægte'!$F$20:$F$445,0))</f>
        <v>123.98504365588104</v>
      </c>
      <c r="J39" s="25">
        <f>INDEX('Omkostningsindeks og vægte'!J$20:J$445,MATCH($F39,'Omkostningsindeks og vægte'!$F$20:$F$445,0))</f>
        <v>3.23</v>
      </c>
      <c r="K39" s="25">
        <f>INDEX('Omkostningsindeks og vægte'!K$20:K$445,MATCH($F39,'Omkostningsindeks og vægte'!$F$20:$F$445,0))</f>
        <v>198.6</v>
      </c>
      <c r="L39" s="26">
        <f>INDEX('Omkostningsindeks og vægte'!L$20:L$445,MATCH($F39,'Omkostningsindeks og vægte'!$F$20:$F$445,0))</f>
        <v>135.57095948397628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45383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124.28917704179081</v>
      </c>
      <c r="J40" s="25">
        <f>INDEX('Omkostningsindeks og vægte'!J$20:J$445,MATCH($F40,'Omkostningsindeks og vægte'!$F$20:$F$445,0))</f>
        <v>3.38</v>
      </c>
      <c r="K40" s="25">
        <f>INDEX('Omkostningsindeks og vægte'!K$20:K$445,MATCH($F40,'Omkostningsindeks og vægte'!$F$20:$F$445,0))</f>
        <v>185.5</v>
      </c>
      <c r="L40" s="26">
        <f>INDEX('Omkostningsindeks og vægte'!L$20:L$445,MATCH($F40,'Omkostningsindeks og vægte'!$F$20:$F$445,0))</f>
        <v>135.00834126758068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45413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123.88366586057779</v>
      </c>
      <c r="J41" s="25">
        <f>INDEX('Omkostningsindeks og vægte'!J$20:J$445,MATCH($F41,'Omkostningsindeks og vægte'!$F$20:$F$445,0))</f>
        <v>3.39</v>
      </c>
      <c r="K41" s="25">
        <f>INDEX('Omkostningsindeks og vægte'!K$20:K$445,MATCH($F41,'Omkostningsindeks og vægte'!$F$20:$F$445,0))</f>
        <v>187.2</v>
      </c>
      <c r="L41" s="26">
        <f>INDEX('Omkostningsindeks og vægte'!L$20:L$445,MATCH($F41,'Omkostningsindeks og vægte'!$F$20:$F$445,0))</f>
        <v>135.18571483599544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45444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124.39055483709407</v>
      </c>
      <c r="J42" s="25">
        <f>INDEX('Omkostningsindeks og vægte'!J$20:J$445,MATCH($F42,'Omkostningsindeks og vægte'!$F$20:$F$445,0))</f>
        <v>3.43</v>
      </c>
      <c r="K42" s="25">
        <f>INDEX('Omkostningsindeks og vægte'!K$20:K$445,MATCH($F42,'Omkostningsindeks og vægte'!$F$20:$F$445,0))</f>
        <v>204</v>
      </c>
      <c r="L42" s="26">
        <f>INDEX('Omkostningsindeks og vægte'!L$20:L$445,MATCH($F42,'Omkostningsindeks og vægte'!$F$20:$F$445,0))</f>
        <v>137.29210357842908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45474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3.49</v>
      </c>
      <c r="K43" s="25">
        <f>INDEX('Omkostningsindeks og vægte'!K$20:K$445,MATCH($F43,'Omkostningsindeks og vægte'!$F$20:$F$445,0))</f>
        <v>210.3</v>
      </c>
      <c r="L43" s="26">
        <f>INDEX('Omkostningsindeks og vægte'!L$20:L$445,MATCH($F43,'Omkostningsindeks og vægte'!$F$20:$F$445,0))</f>
        <v>138.8900439647856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45505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</v>
      </c>
      <c r="K44" s="25">
        <f>INDEX('Omkostningsindeks og vægte'!K$20:K$445,MATCH($F44,'Omkostningsindeks og vægte'!$F$20:$F$445,0))</f>
        <v>216.4</v>
      </c>
      <c r="L44" s="26">
        <f>INDEX('Omkostningsindeks og vægte'!L$20:L$445,MATCH($F44,'Omkostningsindeks og vægte'!$F$20:$F$445,0))</f>
        <v>139.50302689380626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45536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157.25250501002006</v>
      </c>
      <c r="I45" s="25">
        <f>INDEX('Omkostningsindeks og vægte'!I$20:I$445,MATCH($F45,'Omkostningsindeks og vægte'!$F$20:$F$445,0))</f>
        <v>125.10019940421685</v>
      </c>
      <c r="J45" s="25">
        <f>INDEX('Omkostningsindeks og vægte'!J$20:J$445,MATCH($F45,'Omkostningsindeks og vægte'!$F$20:$F$445,0))</f>
        <v>3.12</v>
      </c>
      <c r="K45" s="25">
        <f>INDEX('Omkostningsindeks og vægte'!K$20:K$445,MATCH($F45,'Omkostningsindeks og vægte'!$F$20:$F$445,0))</f>
        <v>212</v>
      </c>
      <c r="L45" s="26">
        <f>INDEX('Omkostningsindeks og vægte'!L$20:L$445,MATCH($F45,'Omkostningsindeks og vægte'!$F$20:$F$445,0))</f>
        <v>138.76400220844329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45566</v>
      </c>
      <c r="G46" s="25">
        <f>INDEX('Omkostningsindeks og vægte'!G$20:G$445,MATCH($F46,'Omkostningsindeks og vægte'!$F$20:$F$445,0))</f>
        <v>160.50489000000002</v>
      </c>
      <c r="H46" s="25">
        <f>INDEX('Omkostningsindeks og vægte'!H$20:H$445,MATCH($F46,'Omkostningsindeks og vægte'!$F$20:$F$445,0))</f>
        <v>156.59619238476955</v>
      </c>
      <c r="I46" s="25">
        <f>INDEX('Omkostningsindeks og vægte'!I$20:I$445,MATCH($F46,'Omkostningsindeks og vægte'!$F$20:$F$445,0))</f>
        <v>125.30295499482335</v>
      </c>
      <c r="J46" s="25">
        <f>INDEX('Omkostningsindeks og vægte'!J$20:J$445,MATCH($F46,'Omkostningsindeks og vægte'!$F$20:$F$445,0))</f>
        <v>3.05</v>
      </c>
      <c r="K46" s="25">
        <f>INDEX('Omkostningsindeks og vægte'!K$20:K$445,MATCH($F46,'Omkostningsindeks og vægte'!$F$20:$F$445,0))</f>
        <v>226.9</v>
      </c>
      <c r="L46" s="26">
        <f>INDEX('Omkostningsindeks og vægte'!L$20:L$445,MATCH($F46,'Omkostningsindeks og vægte'!$F$20:$F$445,0))</f>
        <v>141.98568117017152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45597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156.07114228456916</v>
      </c>
      <c r="I47" s="25">
        <f>INDEX('Omkostningsindeks og vægte'!I$20:I$445,MATCH($F47,'Omkostningsindeks og vægte'!$F$20:$F$445,0))</f>
        <v>125.2015771995201</v>
      </c>
      <c r="J47" s="25">
        <f>INDEX('Omkostningsindeks og vægte'!J$20:J$445,MATCH($F47,'Omkostningsindeks og vægte'!$F$20:$F$445,0))</f>
        <v>2.82</v>
      </c>
      <c r="K47" s="25">
        <f>INDEX('Omkostningsindeks og vægte'!K$20:K$445,MATCH($F47,'Omkostningsindeks og vægte'!$F$20:$F$445,0))</f>
        <v>226.6</v>
      </c>
      <c r="L47" s="26">
        <f>INDEX('Omkostningsindeks og vægte'!L$20:L$445,MATCH($F47,'Omkostningsindeks og vægte'!$F$20:$F$445,0))</f>
        <v>141.6148951017696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45627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156.98997995991985</v>
      </c>
      <c r="I48" s="25">
        <f>INDEX('Omkostningsindeks og vægte'!I$20:I$445,MATCH($F48,'Omkostningsindeks og vægte'!$F$20:$F$445,0))</f>
        <v>124.59331042770059</v>
      </c>
      <c r="J48" s="25">
        <f>INDEX('Omkostningsindeks og vægte'!J$20:J$445,MATCH($F48,'Omkostningsindeks og vægte'!$F$20:$F$445,0))</f>
        <v>2.9</v>
      </c>
      <c r="K48" s="25">
        <f>INDEX('Omkostningsindeks og vægte'!K$20:K$445,MATCH($F48,'Omkostningsindeks og vægte'!$F$20:$F$445,0))</f>
        <v>228.6</v>
      </c>
      <c r="L48" s="26">
        <f>INDEX('Omkostningsindeks og vægte'!L$20:L$445,MATCH($F48,'Omkostningsindeks og vægte'!$F$20:$F$445,0))</f>
        <v>141.96088270659277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45658</v>
      </c>
      <c r="G49" s="25">
        <f>INDEX('Omkostningsindeks og vægte'!G$20:G$445,MATCH($F49,'Omkostningsindeks og vægte'!$F$20:$F$445,0))</f>
        <v>161.11095</v>
      </c>
      <c r="H49" s="25">
        <f>INDEX('Omkostningsindeks og vægte'!H$20:H$445,MATCH($F49,'Omkostningsindeks og vægte'!$F$20:$F$445,0))</f>
        <v>156.46492985971946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2.67</v>
      </c>
      <c r="K49" s="25">
        <f>INDEX('Omkostningsindeks og vægte'!K$20:K$445,MATCH($F49,'Omkostningsindeks og vægte'!$F$20:$F$445,0))</f>
        <v>232.9</v>
      </c>
      <c r="L49" s="26">
        <f>INDEX('Omkostningsindeks og vægte'!L$20:L$445,MATCH($F49,'Omkostningsindeks og vægte'!$F$20:$F$445,0))</f>
        <v>142.51014146513387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45689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125.20157719952012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235.8</v>
      </c>
      <c r="L50" s="26">
        <f>INDEX('Omkostningsindeks og vægte'!L$20:L$445,MATCH($F50,'Omkostningsindeks og vægte'!$F$20:$F$445,0))</f>
        <v>143.04497297601324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45717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124.43144447509424</v>
      </c>
      <c r="J51" s="25">
        <f>INDEX('Omkostningsindeks og vægte'!J$20:J$445,MATCH($F51,'Omkostningsindeks og vægte'!$F$20:$F$445,0))</f>
        <v>2.73</v>
      </c>
      <c r="K51" s="25">
        <f>INDEX('Omkostningsindeks og vægte'!K$20:K$445,MATCH($F51,'Omkostningsindeks og vægte'!$F$20:$F$445,0))</f>
        <v>241.4</v>
      </c>
      <c r="L51" s="26">
        <f>INDEX('Omkostningsindeks og vægte'!L$20:L$445,MATCH($F51,'Omkostningsindeks og vægte'!$F$20:$F$445,0))</f>
        <v>143.59069250800684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45748</v>
      </c>
      <c r="G52" s="25">
        <f>INDEX('Omkostningsindeks og vægte'!G$20:G$445,MATCH($F52,'Omkostningsindeks og vægte'!$F$20:$F$445,0))</f>
        <v>162.53213720930231</v>
      </c>
      <c r="H52" s="25">
        <f>INDEX('Omkostningsindeks og vægte'!H$20:H$445,MATCH($F52,'Omkostningsindeks og vægte'!$F$20:$F$445,0))</f>
        <v>158.56513026052104</v>
      </c>
      <c r="I52" s="25">
        <f>INDEX('Omkostningsindeks og vægte'!I$20:I$445,MATCH($F52,'Omkostningsindeks og vægte'!$F$20:$F$445,0))</f>
        <v>124.21140655382972</v>
      </c>
      <c r="J52" s="25">
        <f>INDEX('Omkostningsindeks og vægte'!J$20:J$445,MATCH($F52,'Omkostningsindeks og vægte'!$F$20:$F$445,0))</f>
        <v>2.69</v>
      </c>
      <c r="K52" s="25">
        <f>INDEX('Omkostningsindeks og vægte'!K$20:K$445,MATCH($F52,'Omkostningsindeks og vægte'!$F$20:$F$445,0))</f>
        <v>248.9</v>
      </c>
      <c r="L52" s="26">
        <f>INDEX('Omkostningsindeks og vægte'!L$20:L$445,MATCH($F52,'Omkostningsindeks og vægte'!$F$20:$F$445,0))</f>
        <v>145.30712794449039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45778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157.77755511022045</v>
      </c>
      <c r="I53" s="25">
        <f>INDEX('Omkostningsindeks og vægte'!I$20:I$445,MATCH($F53,'Omkostningsindeks og vægte'!$F$20:$F$445,0))</f>
        <v>124.10138759319744</v>
      </c>
      <c r="J53" s="25">
        <f>INDEX('Omkostningsindeks og vægte'!J$20:J$445,MATCH($F53,'Omkostningsindeks og vægte'!$F$20:$F$445,0))</f>
        <v>2.75</v>
      </c>
      <c r="K53" s="25">
        <f>INDEX('Omkostningsindeks og vægte'!K$20:K$445,MATCH($F53,'Omkostningsindeks og vægte'!$F$20:$F$445,0))</f>
        <v>227.5</v>
      </c>
      <c r="L53" s="26">
        <f>INDEX('Omkostningsindeks og vægte'!L$20:L$445,MATCH($F53,'Omkostningsindeks og vægte'!$F$20:$F$445,0))</f>
        <v>142.77023250323899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45809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157.90881763527054</v>
      </c>
      <c r="I54" s="25">
        <f>INDEX('Omkostningsindeks og vægte'!I$20:I$445,MATCH($F54,'Omkostningsindeks og vægte'!$F$20:$F$445,0))</f>
        <v>126.08172888457825</v>
      </c>
      <c r="J54" s="25">
        <f>INDEX('Omkostningsindeks og vægte'!J$20:J$445,MATCH($F54,'Omkostningsindeks og vægte'!$F$20:$F$445,0))</f>
        <v>2.61</v>
      </c>
      <c r="K54" s="25">
        <f>INDEX('Omkostningsindeks og vægte'!K$20:K$445,MATCH($F54,'Omkostningsindeks og vægte'!$F$20:$F$445,0))</f>
        <v>200</v>
      </c>
      <c r="L54" s="26">
        <f>INDEX('Omkostningsindeks og vægte'!L$20:L$445,MATCH($F54,'Omkostningsindeks og vægte'!$F$20:$F$445,0))</f>
        <v>139.51296790284567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45839</v>
      </c>
      <c r="G55" s="25">
        <f>INDEX('Omkostningsindeks og vægte'!G$20:G$445,MATCH($F55,'Omkostningsindeks og vægte'!$F$20:$F$445,0))</f>
        <v>163.17813139534883</v>
      </c>
      <c r="H55" s="25">
        <f>INDEX('Omkostningsindeks og vægte'!H$20:H$445,MATCH($F55,'Omkostningsindeks og vægte'!$F$20:$F$445,0))</f>
        <v>158.04008016032066</v>
      </c>
      <c r="I55" s="25">
        <f>INDEX('Omkostningsindeks og vægte'!I$20:I$445,MATCH($F55,'Omkostningsindeks og vægte'!$F$20:$F$445,0))</f>
        <v>126.41178576647506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198.5</v>
      </c>
      <c r="L55" s="26">
        <f>INDEX('Omkostningsindeks og vægte'!L$20:L$445,MATCH($F55,'Omkostningsindeks og vægte'!$F$20:$F$445,0))</f>
        <v>139.80645511018673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45870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158.43386773547095</v>
      </c>
      <c r="I56" s="25">
        <f>INDEX('Omkostningsindeks og vægte'!I$20:I$445,MATCH($F56,'Omkostningsindeks og vægte'!$F$20:$F$445,0))</f>
        <v>125.86169096331372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203.2</v>
      </c>
      <c r="L56" s="26">
        <f>INDEX('Omkostningsindeks og vægte'!L$20:L$445,MATCH($F56,'Omkostningsindeks og vægte'!$F$20:$F$445,0))</f>
        <v>140.44289602048642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45901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160.79659318637275</v>
      </c>
      <c r="I57" s="25">
        <f>INDEX('Omkostningsindeks og vægte'!I$20:I$445,MATCH($F57,'Omkostningsindeks og vægte'!$F$20:$F$445,0))</f>
        <v>126.30176680584279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196.8</v>
      </c>
      <c r="L57" s="26">
        <f>INDEX('Omkostningsindeks og vægte'!L$20:L$445,MATCH($F57,'Omkostningsindeks og vægte'!$F$20:$F$445,0))</f>
        <v>139.80996126768949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45931</v>
      </c>
      <c r="G58" s="27">
        <f>INDEX('Omkostningsindeks og vægte'!G$20:G$445,MATCH($F58,'Omkostningsindeks og vægte'!$F$20:$F$445,0))</f>
        <v>166.7956988372093</v>
      </c>
      <c r="H58" s="25">
        <f>INDEX('Omkostningsindeks og vægte'!H$20:H$445,MATCH($F58,'Omkostningsindeks og vægte'!$F$20:$F$445,0))</f>
        <v>159.74649298597197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193.9</v>
      </c>
      <c r="L58" s="26">
        <f>INDEX('Omkostningsindeks og vægte'!L$20:L$445,MATCH($F58,'Omkostningsindeks og vægte'!$F$20:$F$445,0))</f>
        <v>141.28799799030543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45962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159.61523046092185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2.76</v>
      </c>
      <c r="K59" s="25">
        <f>INDEX('Omkostningsindeks og vægte'!K$20:K$445,MATCH($F59,'Omkostningsindeks og vægte'!$F$20:$F$445,0))</f>
        <v>193.9</v>
      </c>
      <c r="L59" s="26">
        <f>INDEX('Omkostningsindeks og vægte'!L$20:L$445,MATCH($F59,'Omkostningsindeks og vægte'!$F$20:$F$445,0))</f>
        <v>141.31664206273518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45992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160.27154308617236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2.68</v>
      </c>
      <c r="K60" s="25">
        <f>INDEX('Omkostningsindeks og vægte'!K$20:K$445,MATCH($F60,'Omkostningsindeks og vægte'!$F$20:$F$445,0))</f>
        <v>196.6</v>
      </c>
      <c r="L60" s="26">
        <f>INDEX('Omkostningsindeks og vægte'!L$20:L$445,MATCH($F60,'Omkostningsindeks og vægte'!$F$20:$F$445,0))</f>
        <v>141.73586206624717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46023</v>
      </c>
      <c r="G61" s="25">
        <f>INDEX('Omkostningsindeks og vægte'!G$20:G$445,MATCH($F61,'Omkostningsindeks og vægte'!$F$20:$F$445,0))</f>
        <v>166.27890348837207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125.42161512078465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195.1</v>
      </c>
      <c r="L61" s="26">
        <f>INDEX('Omkostningsindeks og vægte'!L$20:L$445,MATCH($F61,'Omkostningsindeks og vægte'!$F$20:$F$445,0))</f>
        <v>141.16640039946967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46054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159.09018036072146</v>
      </c>
      <c r="I62" s="25">
        <f>INDEX('Omkostningsindeks og vægte'!I$20:I$445,MATCH($F62,'Omkostningsindeks og vægte'!$F$20:$F$445,0))</f>
        <v>124.32142551446198</v>
      </c>
      <c r="J62" s="25">
        <f>INDEX('Omkostningsindeks og vægte'!J$20:J$445,MATCH($F62,'Omkostningsindeks og vægte'!$F$20:$F$445,0))</f>
        <v>2.79</v>
      </c>
      <c r="K62" s="25">
        <f>INDEX('Omkostningsindeks og vægte'!K$20:K$445,MATCH($F62,'Omkostningsindeks og vægte'!$F$20:$F$445,0))</f>
        <v>187</v>
      </c>
      <c r="L62" s="26">
        <f>INDEX('Omkostningsindeks og vægte'!L$20:L$445,MATCH($F62,'Omkostningsindeks og vægte'!$F$20:$F$445,0))</f>
        <v>140.18046764572719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46082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158.18427224078528</v>
      </c>
      <c r="I63" s="25">
        <f>INDEX('Omkostningsindeks og vægte'!I$20:I$445,MATCH($F63,'Omkostningsindeks og vægte'!$F$20:$F$445,0))</f>
        <v>123.11121694750705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203.3</v>
      </c>
      <c r="L63" s="26">
        <f>INDEX('Omkostningsindeks og vægte'!L$20:L$445,MATCH($F63,'Omkostningsindeks og vægte'!$F$20:$F$445,0))</f>
        <v>141.90828935255166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46113</v>
      </c>
      <c r="G64" s="25">
        <f>INDEX('Omkostningsindeks og vægte'!G$20:G$445,MATCH($F64,'Omkostningsindeks og vægte'!$F$20:$F$445,0))</f>
        <v>167.31249418604651</v>
      </c>
      <c r="H64" s="25">
        <f>INDEX('Omkostningsindeks og vægte'!H$20:H$445,MATCH($F64,'Omkostningsindeks og vægte'!$F$20:$F$445,0))</f>
        <v>159.78947785681257</v>
      </c>
      <c r="I64" s="25">
        <f>INDEX('Omkostningsindeks og vægte'!I$20:I$445,MATCH($F64,'Omkostningsindeks og vægte'!$F$20:$F$445,0))</f>
        <v>123.66131175066837</v>
      </c>
      <c r="J64" s="25">
        <f>INDEX('Omkostningsindeks og vægte'!J$20:J$445,MATCH($F64,'Omkostningsindeks og vægte'!$F$20:$F$445,0))</f>
        <v>2.67</v>
      </c>
      <c r="K64" s="25">
        <f>INDEX('Omkostningsindeks og vægte'!K$20:K$445,MATCH($F64,'Omkostningsindeks og vægte'!$F$20:$F$445,0))</f>
        <v>203.3</v>
      </c>
      <c r="L64" s="26">
        <f>INDEX('Omkostningsindeks og vægte'!L$20:L$445,MATCH($F64,'Omkostningsindeks og vægte'!$F$20:$F$445,0))</f>
        <v>142.52829662262621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46143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159.7259053571679</v>
      </c>
      <c r="I65" s="25">
        <f>INDEX('Omkostningsindeks og vægte'!I$20:I$445,MATCH($F65,'Omkostningsindeks og vægte'!$F$20:$F$445,0))</f>
        <v>125.64165304204919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237.2</v>
      </c>
      <c r="L65" s="26">
        <f>INDEX('Omkostningsindeks og vægte'!L$20:L$445,MATCH($F65,'Omkostningsindeks og vægte'!$F$20:$F$445,0))</f>
        <v>147.29662051353884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46174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160.10734035503575</v>
      </c>
      <c r="I66" s="30">
        <f>INDEX('Omkostningsindeks og vægte'!I$20:I$445,MATCH($F66,'Omkostningsindeks og vægte'!$F$20:$F$445,0))</f>
        <v>123.22123590813931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221.3</v>
      </c>
      <c r="L66" s="31">
        <f>INDEX('Omkostningsindeks og vægte'!L$20:L$445,MATCH($F66,'Omkostningsindeks og vægte'!$F$20:$F$445,0))</f>
        <v>145.20583960713577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46204</v>
      </c>
      <c r="G67" s="33">
        <v>167.91834905839451</v>
      </c>
      <c r="H67" s="33">
        <v>160.28341801766672</v>
      </c>
      <c r="I67" s="33">
        <v>123.70892070985192</v>
      </c>
      <c r="J67" s="33">
        <v>3.0657142857142858</v>
      </c>
      <c r="K67" s="33">
        <v>222.68636457640119</v>
      </c>
      <c r="L67" s="33">
        <v>145.7073025171245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46235</v>
      </c>
      <c r="G68" s="33">
        <v>168.52639779037108</v>
      </c>
      <c r="H68" s="33">
        <v>160.45968932128386</v>
      </c>
      <c r="I68" s="33">
        <v>124.19853566965838</v>
      </c>
      <c r="J68" s="33">
        <v>3.0214285714285718</v>
      </c>
      <c r="K68" s="33">
        <v>224.08141422618104</v>
      </c>
      <c r="L68" s="33">
        <v>146.2112037563237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46266</v>
      </c>
      <c r="G69" s="33">
        <v>169.13664832615603</v>
      </c>
      <c r="H69" s="33">
        <v>160.63615447884337</v>
      </c>
      <c r="I69" s="33">
        <v>124.69008842673516</v>
      </c>
      <c r="J69" s="33">
        <v>2.9771428571428578</v>
      </c>
      <c r="K69" s="33">
        <v>225.48520335818762</v>
      </c>
      <c r="L69" s="33">
        <v>146.71755491383672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46296</v>
      </c>
      <c r="G70" s="33">
        <v>169.7491086386959</v>
      </c>
      <c r="H70" s="33">
        <v>160.81281370353565</v>
      </c>
      <c r="I70" s="33">
        <v>125.18358665049306</v>
      </c>
      <c r="J70" s="33">
        <v>2.9328571428571437</v>
      </c>
      <c r="K70" s="33">
        <v>224.96478042082566</v>
      </c>
      <c r="L70" s="33">
        <v>146.99624784028288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46327</v>
      </c>
      <c r="G71" s="33">
        <v>170.363786729808</v>
      </c>
      <c r="H71" s="33">
        <v>160.98966720878556</v>
      </c>
      <c r="I71" s="33">
        <v>125.67903804069687</v>
      </c>
      <c r="J71" s="33">
        <v>2.8885714285714297</v>
      </c>
      <c r="K71" s="33">
        <v>224.44555862673033</v>
      </c>
      <c r="L71" s="33">
        <v>147.27650354366094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46357</v>
      </c>
      <c r="G72" s="33">
        <v>170.98069063028501</v>
      </c>
      <c r="H72" s="33">
        <v>161.1667152082527</v>
      </c>
      <c r="I72" s="33">
        <v>126.17645032758548</v>
      </c>
      <c r="J72" s="33">
        <v>2.8442857142857156</v>
      </c>
      <c r="K72" s="33">
        <v>223.92753520364647</v>
      </c>
      <c r="L72" s="33">
        <v>147.55832686214146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46388</v>
      </c>
      <c r="G73" s="33">
        <v>171.41623647832242</v>
      </c>
      <c r="H73" s="33">
        <v>161.39327481736282</v>
      </c>
      <c r="I73" s="33">
        <v>126.35382248056499</v>
      </c>
      <c r="J73" s="33">
        <v>2.8526190476190489</v>
      </c>
      <c r="K73" s="33">
        <v>222.74477595915192</v>
      </c>
      <c r="L73" s="33">
        <v>147.70077013749042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46419</v>
      </c>
      <c r="G74" s="33">
        <v>171.85289180945435</v>
      </c>
      <c r="H74" s="33">
        <v>161.62015291193947</v>
      </c>
      <c r="I74" s="33">
        <v>126.53144397389738</v>
      </c>
      <c r="J74" s="33">
        <v>2.8609523809523822</v>
      </c>
      <c r="K74" s="33">
        <v>221.56826391167655</v>
      </c>
      <c r="L74" s="33">
        <v>147.84461527130134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46447</v>
      </c>
      <c r="G75" s="33">
        <v>172.29065944991078</v>
      </c>
      <c r="H75" s="33">
        <v>161.84734993969261</v>
      </c>
      <c r="I75" s="33">
        <v>126.70931515809211</v>
      </c>
      <c r="J75" s="33">
        <v>2.8692857142857155</v>
      </c>
      <c r="K75" s="33">
        <v>220.39796606425097</v>
      </c>
      <c r="L75" s="33">
        <v>147.98985996031479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46478</v>
      </c>
      <c r="G76" s="33">
        <v>172.72954223312107</v>
      </c>
      <c r="H76" s="33">
        <v>162.07486634896151</v>
      </c>
      <c r="I76" s="33">
        <v>126.88743638415133</v>
      </c>
      <c r="J76" s="33">
        <v>2.8776190476190489</v>
      </c>
      <c r="K76" s="33">
        <v>213.84252951345258</v>
      </c>
      <c r="L76" s="33">
        <v>147.49467810695091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46508</v>
      </c>
      <c r="G77" s="33">
        <v>173.16954299973227</v>
      </c>
      <c r="H77" s="33">
        <v>162.30270258871579</v>
      </c>
      <c r="I77" s="33">
        <v>127.0658080035706</v>
      </c>
      <c r="J77" s="33">
        <v>2.8859523809523822</v>
      </c>
      <c r="K77" s="33">
        <v>207.48207547151733</v>
      </c>
      <c r="L77" s="33">
        <v>147.02337148861864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46539</v>
      </c>
      <c r="G78" s="34">
        <v>173.61066459762756</v>
      </c>
      <c r="H78" s="34">
        <v>162.53085910855614</v>
      </c>
      <c r="I78" s="34">
        <v>127.24443036833961</v>
      </c>
      <c r="J78" s="34">
        <v>2.8942857142857155</v>
      </c>
      <c r="K78" s="34">
        <v>201.31080444996451</v>
      </c>
      <c r="L78" s="34">
        <v>146.57525132720517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46569</v>
      </c>
      <c r="G79" s="34">
        <v>174.0529098819446</v>
      </c>
      <c r="H79" s="34">
        <v>162.75933635871533</v>
      </c>
      <c r="I79" s="34">
        <v>127.42330383094286</v>
      </c>
      <c r="J79" s="34">
        <v>2.9026190476190488</v>
      </c>
      <c r="K79" s="34">
        <v>200.32094922108371</v>
      </c>
      <c r="L79" s="34">
        <v>146.74463268926314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46600</v>
      </c>
      <c r="G80" s="34">
        <v>174.49628171509406</v>
      </c>
      <c r="H80" s="34">
        <v>162.98813479005898</v>
      </c>
      <c r="I80" s="34">
        <v>127.60242874436035</v>
      </c>
      <c r="J80" s="34">
        <v>2.9109523809523821</v>
      </c>
      <c r="K80" s="34">
        <v>199.33596115955055</v>
      </c>
      <c r="L80" s="34">
        <v>146.91526143145168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46631</v>
      </c>
      <c r="G81" s="34">
        <v>174.94078296677816</v>
      </c>
      <c r="H81" s="34">
        <v>163.21725485408652</v>
      </c>
      <c r="I81" s="34">
        <v>127.78180546206829</v>
      </c>
      <c r="J81" s="34">
        <v>2.9192857142857154</v>
      </c>
      <c r="K81" s="34">
        <v>198.35581633326129</v>
      </c>
      <c r="L81" s="34">
        <v>147.08713635421731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46661</v>
      </c>
      <c r="G82" s="34">
        <v>175.38641651400923</v>
      </c>
      <c r="H82" s="34">
        <v>163.44669700293213</v>
      </c>
      <c r="I82" s="34">
        <v>127.96143433803977</v>
      </c>
      <c r="J82" s="34">
        <v>2.9276190476190487</v>
      </c>
      <c r="K82" s="34">
        <v>198.64618124688704</v>
      </c>
      <c r="L82" s="34">
        <v>147.41093369508465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46692</v>
      </c>
      <c r="G83" s="34">
        <v>175.83318524112832</v>
      </c>
      <c r="H83" s="34">
        <v>163.67646168936554</v>
      </c>
      <c r="I83" s="34">
        <v>128.14131572674549</v>
      </c>
      <c r="J83" s="34">
        <v>2.935952380952382</v>
      </c>
      <c r="K83" s="34">
        <v>198.93697121375612</v>
      </c>
      <c r="L83" s="34">
        <v>147.73545455389115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46722</v>
      </c>
      <c r="G84" s="34">
        <v>176.28109203982387</v>
      </c>
      <c r="H84" s="34">
        <v>163.90654936679294</v>
      </c>
      <c r="I84" s="34">
        <v>128.32144998315442</v>
      </c>
      <c r="J84" s="34">
        <v>2.9442857142857153</v>
      </c>
      <c r="K84" s="34">
        <v>199.22818685608647</v>
      </c>
      <c r="L84" s="34">
        <v>148.06070066663426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9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83</v>
      </c>
      <c r="H19" s="73" t="s">
        <v>9</v>
      </c>
      <c r="I19" s="73" t="s">
        <v>10</v>
      </c>
      <c r="J19" s="73" t="s">
        <v>11</v>
      </c>
      <c r="K19" s="73" t="s">
        <v>35</v>
      </c>
      <c r="L19" s="73" t="s">
        <v>4</v>
      </c>
      <c r="M19" s="74" t="s">
        <v>13</v>
      </c>
      <c r="N19" s="12"/>
      <c r="O19" s="72" t="s">
        <v>3</v>
      </c>
      <c r="P19" s="73" t="s">
        <v>67</v>
      </c>
      <c r="Q19" s="73" t="s">
        <v>9</v>
      </c>
      <c r="R19" s="73" t="s">
        <v>10</v>
      </c>
      <c r="S19" s="73" t="s">
        <v>11</v>
      </c>
      <c r="T19" s="73" t="s">
        <v>35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cm="1">
        <f t="array" ref="H264">IF(H505="","",
H505*LOOKUP($F264,_xlfn._xlws.FILTER($F$454:$F$463,H$454:H$463&lt;&gt;""),_xlfn._xlws.FILTER(H$454:H$463,H$454:H$463&lt;&gt;"")))</f>
        <v>159.61523046092185</v>
      </c>
      <c r="I264" s="90" cm="1">
        <f t="array" ref="I264">IF(I505="","",
I505*LOOKUP($F264,_xlfn._xlws.FILTER($F$454:$F$463,I$454:I$463&lt;&gt;""),_xlfn._xlws.FILTER(I$454:I$463,I$454:I$463&lt;&gt;"")))</f>
        <v>124.65148239635877</v>
      </c>
      <c r="J264" s="91">
        <f t="shared" si="6"/>
        <v>2.76</v>
      </c>
      <c r="K264" s="9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6">
        <f t="shared" si="7"/>
        <v>141.31664206273518</v>
      </c>
      <c r="M264" s="78">
        <f t="shared" si="5"/>
        <v>2.0273535499959472E-4</v>
      </c>
      <c r="N264" s="12"/>
      <c r="O264" s="24">
        <v>45962</v>
      </c>
      <c r="P264" s="87">
        <f t="shared" si="8"/>
        <v>0.65209814254327991</v>
      </c>
      <c r="Q264" s="87">
        <f t="shared" si="9"/>
        <v>7.8232826770237851E-2</v>
      </c>
      <c r="R264" s="87">
        <f t="shared" si="10"/>
        <v>8.1757465148771358E-2</v>
      </c>
      <c r="S264" s="87">
        <f t="shared" si="11"/>
        <v>2.4566803049752228E-2</v>
      </c>
      <c r="T264" s="87">
        <f t="shared" si="12"/>
        <v>0.16334476248795857</v>
      </c>
      <c r="U264" s="78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cm="1">
        <f t="array" ref="H265">IF(H506="","",
H506*LOOKUP($F265,_xlfn._xlws.FILTER($F$454:$F$463,H$454:H$463&lt;&gt;""),_xlfn._xlws.FILTER(H$454:H$463,H$454:H$463&lt;&gt;"")))</f>
        <v>160.27154308617236</v>
      </c>
      <c r="I265" s="90" cm="1">
        <f t="array" ref="I265">IF(I506="","",
I506*LOOKUP($F265,_xlfn._xlws.FILTER($F$454:$F$463,I$454:I$463&lt;&gt;""),_xlfn._xlws.FILTER(I$454:I$463,I$454:I$463&lt;&gt;"")))</f>
        <v>126.30176680584279</v>
      </c>
      <c r="J265" s="91">
        <f t="shared" si="6"/>
        <v>2.68</v>
      </c>
      <c r="K265" s="9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6">
        <f t="shared" si="7"/>
        <v>141.73586206624717</v>
      </c>
      <c r="M265" s="78">
        <f t="shared" si="5"/>
        <v>2.966529613163793E-3</v>
      </c>
      <c r="N265" s="12"/>
      <c r="O265" s="24">
        <v>45992</v>
      </c>
      <c r="P265" s="87">
        <f t="shared" si="8"/>
        <v>0.65016939577713417</v>
      </c>
      <c r="Q265" s="87">
        <f t="shared" si="9"/>
        <v>7.8322162786093483E-2</v>
      </c>
      <c r="R265" s="87">
        <f t="shared" si="10"/>
        <v>8.2594847538871932E-2</v>
      </c>
      <c r="S265" s="87">
        <f t="shared" si="11"/>
        <v>2.3784165371035761E-2</v>
      </c>
      <c r="T265" s="87">
        <f t="shared" si="12"/>
        <v>0.16512942852686463</v>
      </c>
      <c r="U265" s="78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9" cm="1">
        <f t="array" ref="G266">IF(G507="","",
G507*LOOKUP($F266,_xlfn._xlws.FILTER($F$454:$F$463,G$454:G$463&lt;&gt;""),_xlfn._xlws.FILTER(G$454:G$463,G$454:G$463&lt;&gt;"")))</f>
        <v>166.27890348837207</v>
      </c>
      <c r="H266" s="89" cm="1">
        <f t="array" ref="H266">IF(H507="","",
H507*LOOKUP($F266,_xlfn._xlws.FILTER($F$454:$F$463,H$454:H$463&lt;&gt;""),_xlfn._xlws.FILTER(H$454:H$463,H$454:H$463&lt;&gt;"")))</f>
        <v>159.74649298597197</v>
      </c>
      <c r="I266" s="90" cm="1">
        <f t="array" ref="I266">IF(I507="","",
I507*LOOKUP($F266,_xlfn._xlws.FILTER($F$454:$F$463,I$454:I$463&lt;&gt;""),_xlfn._xlws.FILTER(I$454:I$463,I$454:I$463&lt;&gt;"")))</f>
        <v>125.42161512078465</v>
      </c>
      <c r="J266" s="91">
        <f t="shared" si="6"/>
        <v>2.69</v>
      </c>
      <c r="K266" s="9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6">
        <f t="shared" si="7"/>
        <v>141.16640039946967</v>
      </c>
      <c r="M266" s="78">
        <f t="shared" si="5"/>
        <v>-4.017766982017057E-3</v>
      </c>
      <c r="N266" s="12"/>
      <c r="O266" s="24">
        <v>46023</v>
      </c>
      <c r="P266" s="87">
        <f t="shared" si="8"/>
        <v>0.65076956873183123</v>
      </c>
      <c r="Q266" s="87">
        <f t="shared" si="9"/>
        <v>7.8380493683779487E-2</v>
      </c>
      <c r="R266" s="87">
        <f t="shared" si="10"/>
        <v>8.235013735124122E-2</v>
      </c>
      <c r="S266" s="87">
        <f t="shared" si="11"/>
        <v>2.3969214977269122E-2</v>
      </c>
      <c r="T266" s="87">
        <f t="shared" si="12"/>
        <v>0.16453058525587885</v>
      </c>
      <c r="U266" s="78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9" cm="1">
        <f t="array" ref="G267">IF(G508="","",
G508*LOOKUP($F267,_xlfn._xlws.FILTER($F$454:$F$463,G$454:G$463&lt;&gt;""),_xlfn._xlws.FILTER(G$454:G$463,G$454:G$463&lt;&gt;"")))</f>
        <v>166.27890348837207</v>
      </c>
      <c r="H267" s="89" cm="1">
        <f t="array" ref="H267">IF(H508="","",
H508*LOOKUP($F267,_xlfn._xlws.FILTER($F$454:$F$463,H$454:H$463&lt;&gt;""),_xlfn._xlws.FILTER(H$454:H$463,H$454:H$463&lt;&gt;"")))</f>
        <v>159.09018036072146</v>
      </c>
      <c r="I267" s="90" cm="1">
        <f t="array" ref="I267">IF(I508="","",
I508*LOOKUP($F267,_xlfn._xlws.FILTER($F$454:$F$463,I$454:I$463&lt;&gt;""),_xlfn._xlws.FILTER(I$454:I$463,I$454:I$463&lt;&gt;"")))</f>
        <v>124.32142551446198</v>
      </c>
      <c r="J267" s="91">
        <f t="shared" si="6"/>
        <v>2.79</v>
      </c>
      <c r="K267" s="9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6">
        <f t="shared" si="7"/>
        <v>140.18046764572719</v>
      </c>
      <c r="M267" s="78">
        <f t="shared" si="5"/>
        <v>-6.9841885246949564E-3</v>
      </c>
      <c r="N267" s="12"/>
      <c r="O267" s="24">
        <v>46054</v>
      </c>
      <c r="P267" s="87">
        <f t="shared" si="8"/>
        <v>0.6553466331668929</v>
      </c>
      <c r="Q267" s="87">
        <f t="shared" si="9"/>
        <v>7.8607479749509587E-2</v>
      </c>
      <c r="R267" s="87">
        <f t="shared" si="10"/>
        <v>8.2201881160462398E-2</v>
      </c>
      <c r="S267" s="87">
        <f t="shared" si="11"/>
        <v>2.5035113815809282E-2</v>
      </c>
      <c r="T267" s="87">
        <f t="shared" si="12"/>
        <v>0.15880889210732579</v>
      </c>
      <c r="U267" s="78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9" cm="1">
        <f t="array" ref="G268">IF(G509="","",
G509*LOOKUP($F268,_xlfn._xlws.FILTER($F$454:$F$463,G$454:G$463&lt;&gt;""),_xlfn._xlws.FILTER(G$454:G$463,G$454:G$463&lt;&gt;"")))</f>
        <v>166.27890348837207</v>
      </c>
      <c r="H268" s="89" cm="1">
        <f t="array" ref="H268">IF(H509="","",
H509*LOOKUP($F268,_xlfn._xlws.FILTER($F$454:$F$463,H$454:H$463&lt;&gt;""),_xlfn._xlws.FILTER(H$454:H$463,H$454:H$463&lt;&gt;"")))</f>
        <v>158.18427224078528</v>
      </c>
      <c r="I268" s="90" cm="1">
        <f t="array" ref="I268">IF(I509="","",
I509*LOOKUP($F268,_xlfn._xlws.FILTER($F$454:$F$463,I$454:I$463&lt;&gt;""),_xlfn._xlws.FILTER(I$454:I$463,I$454:I$463&lt;&gt;"")))</f>
        <v>123.11121694750705</v>
      </c>
      <c r="J268" s="91">
        <f t="shared" si="6"/>
        <v>2.76</v>
      </c>
      <c r="K268" s="9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6">
        <f t="shared" si="7"/>
        <v>141.90828935255166</v>
      </c>
      <c r="M268" s="78">
        <f t="shared" si="5"/>
        <v>1.232569512602244E-2</v>
      </c>
      <c r="N268" s="12"/>
      <c r="O268" s="24">
        <v>46082</v>
      </c>
      <c r="P268" s="87">
        <f t="shared" si="8"/>
        <v>0.64736738020396711</v>
      </c>
      <c r="Q268" s="87">
        <f t="shared" si="9"/>
        <v>7.7208219752069984E-2</v>
      </c>
      <c r="R268" s="87">
        <f t="shared" si="10"/>
        <v>8.0410569690219036E-2</v>
      </c>
      <c r="S268" s="87">
        <f t="shared" si="11"/>
        <v>2.4464378571871791E-2</v>
      </c>
      <c r="T268" s="87">
        <f t="shared" si="12"/>
        <v>0.17054945178187203</v>
      </c>
      <c r="U268" s="78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9" cm="1">
        <f t="array" ref="G269">IF(G510="","",
G510*LOOKUP($F269,_xlfn._xlws.FILTER($F$454:$F$463,G$454:G$463&lt;&gt;""),_xlfn._xlws.FILTER(G$454:G$463,G$454:G$463&lt;&gt;"")))</f>
        <v>167.31249418604651</v>
      </c>
      <c r="H269" s="89" cm="1">
        <f t="array" ref="H269">IF(H510="","",
H510*LOOKUP($F269,_xlfn._xlws.FILTER($F$454:$F$463,H$454:H$463&lt;&gt;""),_xlfn._xlws.FILTER(H$454:H$463,H$454:H$463&lt;&gt;"")))</f>
        <v>159.78947785681257</v>
      </c>
      <c r="I269" s="90" cm="1">
        <f t="array" ref="I269">IF(I510="","",
I510*LOOKUP($F269,_xlfn._xlws.FILTER($F$454:$F$463,I$454:I$463&lt;&gt;""),_xlfn._xlws.FILTER(I$454:I$463,I$454:I$463&lt;&gt;"")))</f>
        <v>123.66131175066837</v>
      </c>
      <c r="J269" s="91">
        <f t="shared" si="6"/>
        <v>2.67</v>
      </c>
      <c r="K269" s="92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>203.3</v>
      </c>
      <c r="L269" s="86">
        <f t="shared" si="7"/>
        <v>142.52829662262621</v>
      </c>
      <c r="M269" s="78">
        <f t="shared" si="5"/>
        <v>4.3690701431418066E-3</v>
      </c>
      <c r="N269" s="12"/>
      <c r="O269" s="24">
        <v>46113</v>
      </c>
      <c r="P269" s="87">
        <f t="shared" si="8"/>
        <v>0.64855782523302818</v>
      </c>
      <c r="Q269" s="87">
        <f t="shared" si="9"/>
        <v>7.7652436212352419E-2</v>
      </c>
      <c r="R269" s="87">
        <f t="shared" si="10"/>
        <v>8.041851212796873E-2</v>
      </c>
      <c r="S269" s="87">
        <f t="shared" si="11"/>
        <v>2.3563675744543898E-2</v>
      </c>
      <c r="T269" s="87">
        <f t="shared" si="12"/>
        <v>0.16980755068210682</v>
      </c>
      <c r="U269" s="78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9" cm="1">
        <f t="array" ref="G270">IF(G511="","",
G511*LOOKUP($F270,_xlfn._xlws.FILTER($F$454:$F$463,G$454:G$463&lt;&gt;""),_xlfn._xlws.FILTER(G$454:G$463,G$454:G$463&lt;&gt;"")))</f>
        <v>167.31249418604651</v>
      </c>
      <c r="H270" s="89" cm="1">
        <f t="array" ref="H270">IF(H511="","",
H511*LOOKUP($F270,_xlfn._xlws.FILTER($F$454:$F$463,H$454:H$463&lt;&gt;""),_xlfn._xlws.FILTER(H$454:H$463,H$454:H$463&lt;&gt;"")))</f>
        <v>159.7259053571679</v>
      </c>
      <c r="I270" s="90" cm="1">
        <f t="array" ref="I270">IF(I511="","",
I511*LOOKUP($F270,_xlfn._xlws.FILTER($F$454:$F$463,I$454:I$463&lt;&gt;""),_xlfn._xlws.FILTER(I$454:I$463,I$454:I$463&lt;&gt;"")))</f>
        <v>125.64165304204919</v>
      </c>
      <c r="J270" s="91">
        <f t="shared" si="6"/>
        <v>3.11</v>
      </c>
      <c r="K270" s="92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>237.2</v>
      </c>
      <c r="L270" s="86">
        <f t="shared" si="7"/>
        <v>147.29662051353884</v>
      </c>
      <c r="M270" s="78">
        <f t="shared" si="5"/>
        <v>3.3455278733441673E-2</v>
      </c>
      <c r="N270" s="12"/>
      <c r="O270" s="24">
        <v>46143</v>
      </c>
      <c r="P270" s="87">
        <f t="shared" si="8"/>
        <v>0.62756254535549205</v>
      </c>
      <c r="Q270" s="87">
        <f t="shared" si="9"/>
        <v>7.5108757643955346E-2</v>
      </c>
      <c r="R270" s="87">
        <f t="shared" si="10"/>
        <v>7.9061334100161182E-2</v>
      </c>
      <c r="S270" s="87">
        <f t="shared" si="11"/>
        <v>2.6558312552561397E-2</v>
      </c>
      <c r="T270" s="87">
        <f t="shared" si="12"/>
        <v>0.19170905034783006</v>
      </c>
      <c r="U270" s="78">
        <f t="shared" si="13"/>
        <v>0.99999999999999989</v>
      </c>
      <c r="V270" s="12"/>
      <c r="W270" s="12"/>
    </row>
    <row r="271" spans="5:23" ht="13.5" customHeight="1">
      <c r="E271" s="12"/>
      <c r="F271" s="24">
        <v>46174</v>
      </c>
      <c r="G271" s="89" cm="1">
        <f t="array" ref="G271">IF(G512="","",
G512*LOOKUP($F271,_xlfn._xlws.FILTER($F$454:$F$463,G$454:G$463&lt;&gt;""),_xlfn._xlws.FILTER(G$454:G$463,G$454:G$463&lt;&gt;"")))</f>
        <v>167.31249418604651</v>
      </c>
      <c r="H271" s="89" cm="1">
        <f t="array" ref="H271">IF(H512="","",
H512*LOOKUP($F271,_xlfn._xlws.FILTER($F$454:$F$463,H$454:H$463&lt;&gt;""),_xlfn._xlws.FILTER(H$454:H$463,H$454:H$463&lt;&gt;"")))</f>
        <v>160.10734035503575</v>
      </c>
      <c r="I271" s="90" cm="1">
        <f t="array" ref="I271">IF(I512="","",
I512*LOOKUP($F271,_xlfn._xlws.FILTER($F$454:$F$463,I$454:I$463&lt;&gt;""),_xlfn._xlws.FILTER(I$454:I$463,I$454:I$463&lt;&gt;"")))</f>
        <v>123.22123590813931</v>
      </c>
      <c r="J271" s="91">
        <f t="shared" si="6"/>
        <v>3.11</v>
      </c>
      <c r="K271" s="92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>221.3</v>
      </c>
      <c r="L271" s="86">
        <f t="shared" si="7"/>
        <v>145.20583960713577</v>
      </c>
      <c r="M271" s="78">
        <f t="shared" si="5"/>
        <v>-1.4194357610607167E-2</v>
      </c>
      <c r="N271" s="12"/>
      <c r="O271" s="24">
        <v>46174</v>
      </c>
      <c r="P271" s="87">
        <f t="shared" si="8"/>
        <v>0.63659865430918794</v>
      </c>
      <c r="Q271" s="87">
        <f t="shared" si="9"/>
        <v>7.6372175816351487E-2</v>
      </c>
      <c r="R271" s="87">
        <f t="shared" si="10"/>
        <v>7.8654714255901842E-2</v>
      </c>
      <c r="S271" s="87">
        <f t="shared" si="11"/>
        <v>2.6940718748768203E-2</v>
      </c>
      <c r="T271" s="87">
        <f t="shared" si="12"/>
        <v>0.18143373686979064</v>
      </c>
      <c r="U271" s="78">
        <f t="shared" si="13"/>
        <v>1.0000000000000002</v>
      </c>
      <c r="V271" s="12"/>
      <c r="W271" s="12"/>
    </row>
    <row r="272" spans="5:23" ht="13.5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87</v>
      </c>
      <c r="G453" s="101" t="s">
        <v>83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>
        <v>46082</v>
      </c>
      <c r="G457" s="105"/>
      <c r="H457" s="105">
        <v>1.5893124911160985</v>
      </c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89</v>
      </c>
      <c r="G466" s="74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87</v>
      </c>
      <c r="G467" s="109" t="s">
        <v>63</v>
      </c>
      <c r="H467" s="110" t="s">
        <v>90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91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92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93</v>
      </c>
      <c r="G481" s="7"/>
      <c r="H481" s="7"/>
      <c r="I481" s="7"/>
      <c r="J481" s="7"/>
      <c r="K481" s="12"/>
      <c r="L481" s="115" t="s">
        <v>94</v>
      </c>
      <c r="M481" s="12"/>
      <c r="N481" s="12"/>
      <c r="O481" s="12"/>
      <c r="P481" s="69" t="s">
        <v>95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83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96</v>
      </c>
      <c r="N482" s="12"/>
      <c r="O482" s="40"/>
      <c r="P482" s="118" t="s">
        <v>3</v>
      </c>
      <c r="Q482" s="101" t="s">
        <v>83</v>
      </c>
      <c r="R482" s="119" t="s">
        <v>9</v>
      </c>
      <c r="S482" s="119" t="s">
        <v>10</v>
      </c>
      <c r="T482" s="119" t="s">
        <v>11</v>
      </c>
      <c r="U482" s="119" t="s">
        <v>35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22">
        <v>141.31664206273518</v>
      </c>
      <c r="W505" s="12"/>
    </row>
    <row r="506" spans="5:23" s="100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22">
        <v>141.73586206624717</v>
      </c>
      <c r="W506" s="12"/>
    </row>
    <row r="507" spans="5:23" s="100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22">
        <v>141.16640039946967</v>
      </c>
      <c r="W507" s="12"/>
    </row>
    <row r="508" spans="5:23" s="100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22">
        <v>140.18046764572719</v>
      </c>
      <c r="W508" s="12"/>
    </row>
    <row r="509" spans="5:23" s="100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22">
        <v>141.90828935255166</v>
      </c>
      <c r="W509" s="12"/>
    </row>
    <row r="510" spans="5:23" s="100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10.446249999999999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42.366946778711487</v>
      </c>
      <c r="V510" s="122">
        <v>142.52829662262621</v>
      </c>
      <c r="W510" s="12"/>
    </row>
    <row r="511" spans="5:23" s="100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12.18375</v>
      </c>
      <c r="N511" s="12"/>
      <c r="O511" s="12"/>
      <c r="P511" s="24">
        <v>46143</v>
      </c>
      <c r="Q511" s="34">
        <v>54.063070152897339</v>
      </c>
      <c r="R511" s="34">
        <v>38.290827149063119</v>
      </c>
      <c r="S511" s="34">
        <v>29.394081402728311</v>
      </c>
      <c r="T511" s="34">
        <v>-34.800838574423473</v>
      </c>
      <c r="U511" s="34">
        <v>66.106442577030791</v>
      </c>
      <c r="V511" s="122">
        <v>147.29662051353884</v>
      </c>
      <c r="W511" s="12"/>
    </row>
    <row r="512" spans="5:23" s="100" customFormat="1">
      <c r="E512" s="12"/>
      <c r="F512" s="24">
        <v>46174</v>
      </c>
      <c r="G512" s="34">
        <v>129.5</v>
      </c>
      <c r="H512" s="34">
        <v>100.74</v>
      </c>
      <c r="I512" s="34">
        <v>112</v>
      </c>
      <c r="J512" s="34">
        <v>3.11</v>
      </c>
      <c r="K512" s="12"/>
      <c r="L512" s="24">
        <v>46174</v>
      </c>
      <c r="M512" s="34">
        <v>11.37125</v>
      </c>
      <c r="N512" s="12"/>
      <c r="O512" s="12"/>
      <c r="P512" s="24">
        <v>46174</v>
      </c>
      <c r="Q512" s="34">
        <v>54.063070152897339</v>
      </c>
      <c r="R512" s="34">
        <v>38.621073900463848</v>
      </c>
      <c r="S512" s="34">
        <v>26.901375806528645</v>
      </c>
      <c r="T512" s="34">
        <v>-34.800838574423473</v>
      </c>
      <c r="U512" s="34">
        <v>54.9719887955182</v>
      </c>
      <c r="V512" s="122">
        <v>145.20583960713577</v>
      </c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97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101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100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102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103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9" t="s">
        <v>45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50" t="s">
        <v>46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47</v>
      </c>
      <c r="J66" s="50" t="s">
        <v>48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47</v>
      </c>
      <c r="J67" s="52" t="s">
        <v>49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1">
        <v>42339</v>
      </c>
      <c r="G68" s="3" t="s">
        <v>50</v>
      </c>
      <c r="H68" s="3"/>
      <c r="I68" s="3"/>
      <c r="J68" s="52" t="s">
        <v>51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47</v>
      </c>
      <c r="H69" s="3"/>
      <c r="I69" s="3"/>
      <c r="J69" s="52" t="s">
        <v>52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77</v>
      </c>
      <c r="H70" s="3"/>
      <c r="I70" s="3"/>
      <c r="J70" s="52" t="s">
        <v>78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77</v>
      </c>
      <c r="H71" s="3"/>
      <c r="I71" s="3"/>
      <c r="J71" s="52" t="s">
        <v>79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80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81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82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68</v>
      </c>
      <c r="H75" s="3"/>
      <c r="I75" s="3"/>
      <c r="J75" s="52" t="s">
        <v>74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47</v>
      </c>
      <c r="H76" s="3"/>
      <c r="I76" s="3"/>
      <c r="J76" s="52" t="s">
        <v>75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>
        <v>46082</v>
      </c>
      <c r="G77" s="3" t="s">
        <v>104</v>
      </c>
      <c r="H77" s="3"/>
      <c r="I77" s="3"/>
      <c r="J77" s="52" t="s">
        <v>105</v>
      </c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>
        <v>46082</v>
      </c>
      <c r="G78" s="3" t="s">
        <v>106</v>
      </c>
      <c r="H78" s="3"/>
      <c r="I78" s="3"/>
      <c r="J78" s="52" t="s">
        <v>107</v>
      </c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>
        <v>46082</v>
      </c>
      <c r="G79" s="3" t="s">
        <v>62</v>
      </c>
      <c r="H79" s="3"/>
      <c r="I79" s="3"/>
      <c r="J79" s="52" t="s">
        <v>108</v>
      </c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8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58</v>
      </c>
      <c r="I98" s="61" t="s">
        <v>3</v>
      </c>
      <c r="J98" s="20"/>
      <c r="K98" s="62" t="s">
        <v>59</v>
      </c>
      <c r="L98" s="45"/>
      <c r="M98" s="62" t="s">
        <v>60</v>
      </c>
      <c r="N98" s="62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62</v>
      </c>
      <c r="G99" s="50"/>
      <c r="H99" s="52" t="s">
        <v>47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62</v>
      </c>
      <c r="G100" s="50"/>
      <c r="H100" s="52" t="s">
        <v>47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62</v>
      </c>
      <c r="G101" s="50"/>
      <c r="H101" s="52" t="s">
        <v>47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62</v>
      </c>
      <c r="G102" s="50"/>
      <c r="H102" s="52" t="s">
        <v>44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62</v>
      </c>
      <c r="G103" s="50"/>
      <c r="H103" s="52" t="s">
        <v>44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63</v>
      </c>
      <c r="G104" s="50"/>
      <c r="H104" s="52" t="s">
        <v>44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63</v>
      </c>
      <c r="G105" s="50"/>
      <c r="H105" s="52" t="s">
        <v>44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63</v>
      </c>
      <c r="G106" s="50"/>
      <c r="H106" s="52" t="s">
        <v>44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63</v>
      </c>
      <c r="G107" s="50"/>
      <c r="H107" s="52" t="s">
        <v>44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63</v>
      </c>
      <c r="G108" s="50"/>
      <c r="H108" s="52" t="s">
        <v>44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86543B-2C54-4B36-A5BB-11D57376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2025-12-19T09:22:06Z</cp:lastPrinted>
  <dcterms:created xsi:type="dcterms:W3CDTF">2024-09-24T07:20:07Z</dcterms:created>
  <dcterms:modified xsi:type="dcterms:W3CDTF">2026-05-19T09:00:56Z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