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 vest\"/>
    </mc:Choice>
  </mc:AlternateContent>
  <xr:revisionPtr revIDLastSave="0" documentId="13_ncr:1_{55A47B6A-F2AB-42D4-B55E-7DC4A57FA1E0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1" i="3" l="1"/>
  <c r="M270" i="3"/>
  <c r="R255" i="3"/>
  <c r="M269" i="3"/>
  <c r="R269" i="3"/>
  <c r="M268" i="3"/>
  <c r="Q262" i="3"/>
  <c r="Q318" i="3"/>
  <c r="Q374" i="3"/>
  <c r="Q430" i="3"/>
  <c r="P272" i="3"/>
  <c r="U272" i="3" s="1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R253" i="3"/>
  <c r="R295" i="3"/>
  <c r="R351" i="3"/>
  <c r="R365" i="3"/>
  <c r="R379" i="3"/>
  <c r="R407" i="3"/>
  <c r="R421" i="3"/>
  <c r="S253" i="3"/>
  <c r="S281" i="3"/>
  <c r="S295" i="3"/>
  <c r="S365" i="3"/>
  <c r="S393" i="3"/>
  <c r="S407" i="3"/>
  <c r="P254" i="3"/>
  <c r="P268" i="3"/>
  <c r="P296" i="3"/>
  <c r="U296" i="3" s="1"/>
  <c r="P310" i="3"/>
  <c r="U310" i="3" s="1"/>
  <c r="P352" i="3"/>
  <c r="U352" i="3" s="1"/>
  <c r="P366" i="3"/>
  <c r="U366" i="3" s="1"/>
  <c r="P380" i="3"/>
  <c r="U380" i="3" s="1"/>
  <c r="P408" i="3"/>
  <c r="U408" i="3" s="1"/>
  <c r="P422" i="3"/>
  <c r="U422" i="3" s="1"/>
  <c r="S254" i="3"/>
  <c r="S268" i="3"/>
  <c r="S282" i="3"/>
  <c r="S296" i="3"/>
  <c r="S366" i="3"/>
  <c r="S380" i="3"/>
  <c r="S394" i="3"/>
  <c r="S408" i="3"/>
  <c r="Q269" i="3"/>
  <c r="R367" i="3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71" i="3" l="1"/>
  <c r="U270" i="3"/>
  <c r="U268" i="3"/>
  <c r="U267" i="3"/>
  <c r="U254" i="3"/>
  <c r="U266" i="3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H55" i="4" l="1"/>
  <c r="J55" i="4"/>
  <c r="I55" i="4"/>
  <c r="G55" i="4"/>
  <c r="K55" i="4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<sst xmlns="http://schemas.openxmlformats.org/spreadsheetml/2006/main" count="200" uniqueCount="107">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</sst>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33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44774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149.11422845691382</v>
      </c>
      <c r="I20" s="25">
        <f>INDEX('Omkostningsindeks og vægte'!I$20:I$445,MATCH($F20,'Omkostningsindeks og vægte'!$F$20:$F$445,0))</f>
        <v>117.8190730974371</v>
      </c>
      <c r="J20" s="25">
        <f>INDEX('Omkostningsindeks og vægte'!J$20:J$445,MATCH($F20,'Omkostningsindeks og vægte'!$F$20:$F$445,0))</f>
        <v>2.0699999999999998</v>
      </c>
      <c r="K20" s="25">
        <f>INDEX('Omkostningsindeks og vægte'!K$20:K$445,MATCH($F20,'Omkostningsindeks og vægte'!$F$20:$F$445,0))</f>
        <v>260.22236987818383</v>
      </c>
      <c r="L20" s="26">
        <f>INDEX('Omkostningsindeks og vægte'!L$20:L$445,MATCH($F20,'Omkostningsindeks og vægte'!$F$20:$F$445,0))</f>
        <v>136.28907741092229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44805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118.93057378703557</v>
      </c>
      <c r="J21" s="25">
        <f>INDEX('Omkostningsindeks og vægte'!J$20:J$445,MATCH($F21,'Omkostningsindeks og vægte'!$F$20:$F$445,0))</f>
        <v>1.9</v>
      </c>
      <c r="K21" s="25">
        <f>INDEX('Omkostningsindeks og vægte'!K$20:K$445,MATCH($F21,'Omkostningsindeks og vægte'!$F$20:$F$445,0))</f>
        <v>248.52535991140641</v>
      </c>
      <c r="L21" s="26">
        <f>INDEX('Omkostningsindeks og vægte'!L$20:L$445,MATCH($F21,'Omkostningsindeks og vægte'!$F$20:$F$445,0))</f>
        <v>134.90429434343835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44835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119.63789240768914</v>
      </c>
      <c r="J22" s="25">
        <f>INDEX('Omkostningsindeks og vægte'!J$20:J$445,MATCH($F22,'Omkostningsindeks og vægte'!$F$20:$F$445,0))</f>
        <v>2.52</v>
      </c>
      <c r="K22" s="25">
        <f>INDEX('Omkostningsindeks og vægte'!K$20:K$445,MATCH($F22,'Omkostningsindeks og vægte'!$F$20:$F$445,0))</f>
        <v>230.76323366555928</v>
      </c>
      <c r="L22" s="26">
        <f>INDEX('Omkostningsindeks og vægte'!L$20:L$445,MATCH($F22,'Omkostningsindeks og vægte'!$F$20:$F$445,0))</f>
        <v>134.36089140688603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44866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152.78957915831666</v>
      </c>
      <c r="I23" s="25">
        <f>INDEX('Omkostningsindeks og vægte'!I$20:I$445,MATCH($F23,'Omkostningsindeks og vægte'!$F$20:$F$445,0))</f>
        <v>119.73893792492535</v>
      </c>
      <c r="J23" s="25">
        <f>INDEX('Omkostningsindeks og vægte'!J$20:J$445,MATCH($F23,'Omkostningsindeks og vægte'!$F$20:$F$445,0))</f>
        <v>3.22</v>
      </c>
      <c r="K23" s="25">
        <f>INDEX('Omkostningsindeks og vægte'!K$20:K$445,MATCH($F23,'Omkostningsindeks og vægte'!$F$20:$F$445,0))</f>
        <v>232.35171650055372</v>
      </c>
      <c r="L23" s="26">
        <f>INDEX('Omkostningsindeks og vægte'!L$20:L$445,MATCH($F23,'Omkostningsindeks og vægte'!$F$20:$F$445,0))</f>
        <v>135.57627280042649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44896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154.36472945891785</v>
      </c>
      <c r="I24" s="25">
        <f>INDEX('Omkostningsindeks og vægte'!I$20:I$445,MATCH($F24,'Omkostningsindeks og vægte'!$F$20:$F$445,0))</f>
        <v>121.86089378688604</v>
      </c>
      <c r="J24" s="25">
        <f>INDEX('Omkostningsindeks og vægte'!J$20:J$445,MATCH($F24,'Omkostningsindeks og vægte'!$F$20:$F$445,0))</f>
        <v>3.06</v>
      </c>
      <c r="K24" s="25">
        <f>INDEX('Omkostningsindeks og vægte'!K$20:K$445,MATCH($F24,'Omkostningsindeks og vægte'!$F$20:$F$445,0))</f>
        <v>252.13554817275747</v>
      </c>
      <c r="L24" s="26">
        <f>INDEX('Omkostningsindeks og vægte'!L$20:L$445,MATCH($F24,'Omkostningsindeks og vægte'!$F$20:$F$445,0))</f>
        <v>138.0366608161998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44927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153.05210420841684</v>
      </c>
      <c r="I25" s="25">
        <f>INDEX('Omkostningsindeks og vægte'!I$20:I$445,MATCH($F25,'Omkostningsindeks og vægte'!$F$20:$F$445,0))</f>
        <v>122.16403033859473</v>
      </c>
      <c r="J25" s="25">
        <f>INDEX('Omkostningsindeks og vægte'!J$20:J$445,MATCH($F25,'Omkostningsindeks og vægte'!$F$20:$F$445,0))</f>
        <v>2.86</v>
      </c>
      <c r="K25" s="25">
        <f>INDEX('Omkostningsindeks og vægte'!K$20:K$445,MATCH($F25,'Omkostningsindeks og vægte'!$F$20:$F$445,0))</f>
        <v>232.92934662236991</v>
      </c>
      <c r="L25" s="26">
        <f>INDEX('Omkostningsindeks og vægte'!L$20:L$445,MATCH($F25,'Omkostningsindeks og vægte'!$F$20:$F$445,0))</f>
        <v>135.99397395594633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44958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152.13326653306615</v>
      </c>
      <c r="I26" s="25">
        <f>INDEX('Omkostningsindeks og vægte'!I$20:I$445,MATCH($F26,'Omkostningsindeks og vægte'!$F$20:$F$445,0))</f>
        <v>122.26507585583094</v>
      </c>
      <c r="J26" s="25">
        <f>INDEX('Omkostningsindeks og vægte'!J$20:J$445,MATCH($F26,'Omkostningsindeks og vægte'!$F$20:$F$445,0))</f>
        <v>3.33</v>
      </c>
      <c r="K26" s="25">
        <f>INDEX('Omkostningsindeks og vægte'!K$20:K$445,MATCH($F26,'Omkostningsindeks og vægte'!$F$20:$F$445,0))</f>
        <v>208.95769656699889</v>
      </c>
      <c r="L26" s="26">
        <f>INDEX('Omkostningsindeks og vægte'!L$20:L$445,MATCH($F26,'Omkostningsindeks og vægte'!$F$20:$F$445,0))</f>
        <v>133.67715512445682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44986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123.98284964884677</v>
      </c>
      <c r="J27" s="25">
        <f>INDEX('Omkostningsindeks og vægte'!J$20:J$445,MATCH($F27,'Omkostningsindeks og vægte'!$F$20:$F$445,0))</f>
        <v>3.26</v>
      </c>
      <c r="K27" s="25">
        <f>INDEX('Omkostningsindeks og vægte'!K$20:K$445,MATCH($F27,'Omkostningsindeks og vægte'!$F$20:$F$445,0))</f>
        <v>217.7665559246955</v>
      </c>
      <c r="L27" s="26">
        <f>INDEX('Omkostningsindeks og vægte'!L$20:L$445,MATCH($F27,'Omkostningsindeks og vægte'!$F$20:$F$445,0))</f>
        <v>134.84297792753799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45017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154.23346693386776</v>
      </c>
      <c r="I28" s="25">
        <f>INDEX('Omkostningsindeks og vægte'!I$20:I$445,MATCH($F28,'Omkostningsindeks og vægte'!$F$20:$F$445,0))</f>
        <v>123.57866757990186</v>
      </c>
      <c r="J28" s="25">
        <f>INDEX('Omkostningsindeks og vægte'!J$20:J$445,MATCH($F28,'Omkostningsindeks og vægte'!$F$20:$F$445,0))</f>
        <v>3.58</v>
      </c>
      <c r="K28" s="25">
        <f>INDEX('Omkostningsindeks og vægte'!K$20:K$445,MATCH($F28,'Omkostningsindeks og vægte'!$F$20:$F$445,0))</f>
        <v>208.38006644518276</v>
      </c>
      <c r="L28" s="26">
        <f>INDEX('Omkostningsindeks og vægte'!L$20:L$445,MATCH($F28,'Omkostningsindeks og vægte'!$F$20:$F$445,0))</f>
        <v>134.86015752764487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45047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153.97094188376755</v>
      </c>
      <c r="I29" s="25">
        <f>INDEX('Omkostningsindeks og vægte'!I$20:I$445,MATCH($F29,'Omkostningsindeks og vægte'!$F$20:$F$445,0))</f>
        <v>124.1849406833192</v>
      </c>
      <c r="J29" s="25">
        <f>INDEX('Omkostningsindeks og vægte'!J$20:J$445,MATCH($F29,'Omkostningsindeks og vægte'!$F$20:$F$445,0))</f>
        <v>3.32</v>
      </c>
      <c r="K29" s="25">
        <f>INDEX('Omkostningsindeks og vægte'!K$20:K$445,MATCH($F29,'Omkostningsindeks og vægte'!$F$20:$F$445,0))</f>
        <v>203.75902547065337</v>
      </c>
      <c r="L29" s="26">
        <f>INDEX('Omkostningsindeks og vægte'!L$20:L$445,MATCH($F29,'Omkostningsindeks og vægte'!$F$20:$F$445,0))</f>
        <v>134.02118502417233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45078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124.28598620055541</v>
      </c>
      <c r="J30" s="25">
        <f>INDEX('Omkostningsindeks og vægte'!J$20:J$445,MATCH($F30,'Omkostningsindeks og vægte'!$F$20:$F$445,0))</f>
        <v>3.35</v>
      </c>
      <c r="K30" s="25">
        <f>INDEX('Omkostningsindeks og vægte'!K$20:K$445,MATCH($F30,'Omkostningsindeks og vægte'!$F$20:$F$445,0))</f>
        <v>195.81661129568107</v>
      </c>
      <c r="L30" s="26">
        <f>INDEX('Omkostningsindeks og vægte'!L$20:L$445,MATCH($F30,'Omkostningsindeks og vægte'!$F$20:$F$445,0))</f>
        <v>133.15006720616856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45108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152.26452905811624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3.45</v>
      </c>
      <c r="K31" s="25">
        <f>INDEX('Omkostningsindeks og vægte'!K$20:K$445,MATCH($F31,'Omkostningsindeks og vægte'!$F$20:$F$445,0))</f>
        <v>184.69723145071984</v>
      </c>
      <c r="L31" s="26">
        <f>INDEX('Omkostningsindeks og vægte'!L$20:L$445,MATCH($F31,'Omkostningsindeks og vægte'!$F$20:$F$445,0))</f>
        <v>132.55975256527307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45139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124.58912275226409</v>
      </c>
      <c r="J32" s="25">
        <f>INDEX('Omkostningsindeks og vægte'!J$20:J$445,MATCH($F32,'Omkostningsindeks og vægte'!$F$20:$F$445,0))</f>
        <v>3.69</v>
      </c>
      <c r="K32" s="25">
        <f>INDEX('Omkostningsindeks og vægte'!K$20:K$445,MATCH($F32,'Omkostningsindeks og vægte'!$F$20:$F$445,0))</f>
        <v>189.17386489479514</v>
      </c>
      <c r="L32" s="26">
        <f>INDEX('Omkostningsindeks og vægte'!L$20:L$445,MATCH($F32,'Omkostningsindeks og vægte'!$F$20:$F$445,0))</f>
        <v>133.48731801757702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45170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155.54609218436875</v>
      </c>
      <c r="I33" s="25">
        <f>INDEX('Omkostningsindeks og vægte'!I$20:I$445,MATCH($F33,'Omkostningsindeks og vægte'!$F$20:$F$445,0))</f>
        <v>125.90271447633499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191.19557032115173</v>
      </c>
      <c r="L33" s="26">
        <f>INDEX('Omkostningsindeks og vægte'!L$20:L$445,MATCH($F33,'Omkostningsindeks og vægte'!$F$20:$F$445,0))</f>
        <v>134.01592181249461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45200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154.49599198396794</v>
      </c>
      <c r="I34" s="25">
        <f>INDEX('Omkostningsindeks og vægte'!I$20:I$445,MATCH($F34,'Omkostningsindeks og vægte'!$F$20:$F$445,0))</f>
        <v>125.59957792462635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209.39091915836102</v>
      </c>
      <c r="L34" s="26">
        <f>INDEX('Omkostningsindeks og vægte'!L$20:L$445,MATCH($F34,'Omkostningsindeks og vægte'!$F$20:$F$445,0))</f>
        <v>136.52756409472568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45231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154.10220440881764</v>
      </c>
      <c r="I35" s="25">
        <f>INDEX('Omkostningsindeks og vægte'!I$20:I$445,MATCH($F35,'Omkostningsindeks og vægte'!$F$20:$F$445,0))</f>
        <v>125.29644137291767</v>
      </c>
      <c r="J35" s="25">
        <f>INDEX('Omkostningsindeks og vægte'!J$20:J$445,MATCH($F35,'Omkostningsindeks og vægte'!$F$20:$F$445,0))</f>
        <v>3.81</v>
      </c>
      <c r="K35" s="25">
        <f>INDEX('Omkostningsindeks og vægte'!K$20:K$445,MATCH($F35,'Omkostningsindeks og vægte'!$F$20:$F$445,0))</f>
        <v>217.04451827242528</v>
      </c>
      <c r="L35" s="26">
        <f>INDEX('Omkostningsindeks og vægte'!L$20:L$445,MATCH($F35,'Omkostningsindeks og vægte'!$F$20:$F$445,0))</f>
        <v>137.55934264521147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45261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125.19539585568144</v>
      </c>
      <c r="J36" s="25">
        <f>INDEX('Omkostningsindeks og vægte'!J$20:J$445,MATCH($F36,'Omkostningsindeks og vægte'!$F$20:$F$445,0))</f>
        <v>3.78</v>
      </c>
      <c r="K36" s="25">
        <f>INDEX('Omkostningsindeks og vægte'!K$20:K$445,MATCH($F36,'Omkostningsindeks og vægte'!$F$20:$F$445,0))</f>
        <v>215.60044296788485</v>
      </c>
      <c r="L36" s="26">
        <f>INDEX('Omkostningsindeks og vægte'!L$20:L$445,MATCH($F36,'Omkostningsindeks og vægte'!$F$20:$F$445,0))</f>
        <v>137.3675718992248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45292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125.2015771995201</v>
      </c>
      <c r="J37" s="25">
        <f>INDEX('Omkostningsindeks og vægte'!J$20:J$445,MATCH($F37,'Omkostningsindeks og vægte'!$F$20:$F$445,0))</f>
        <v>3.51</v>
      </c>
      <c r="K37" s="25">
        <f>INDEX('Omkostningsindeks og vægte'!K$20:K$445,MATCH($F37,'Omkostningsindeks og vægte'!$F$20:$F$445,0))</f>
        <v>201.88172757475087</v>
      </c>
      <c r="L37" s="26">
        <f>INDEX('Omkostningsindeks og vægte'!L$20:L$445,MATCH($F37,'Omkostningsindeks og vægte'!$F$20:$F$445,0))</f>
        <v>136.3811417137959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45323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153.18336673346695</v>
      </c>
      <c r="I38" s="25">
        <f>INDEX('Omkostningsindeks og vægte'!I$20:I$445,MATCH($F38,'Omkostningsindeks og vægte'!$F$20:$F$445,0))</f>
        <v>124.99882160891359</v>
      </c>
      <c r="J38" s="25">
        <f>INDEX('Omkostningsindeks og vægte'!J$20:J$445,MATCH($F38,'Omkostningsindeks og vægte'!$F$20:$F$445,0))</f>
        <v>3.18</v>
      </c>
      <c r="K38" s="25">
        <f>INDEX('Omkostningsindeks og vægte'!K$20:K$445,MATCH($F38,'Omkostningsindeks og vægte'!$F$20:$F$445,0))</f>
        <v>194.80575858250279</v>
      </c>
      <c r="L38" s="26">
        <f>INDEX('Omkostningsindeks og vægte'!L$20:L$445,MATCH($F38,'Omkostningsindeks og vægte'!$F$20:$F$445,0))</f>
        <v>135.05032645327105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45352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154.62725450901803</v>
      </c>
      <c r="I39" s="25">
        <f>INDEX('Omkostningsindeks og vægte'!I$20:I$445,MATCH($F39,'Omkostningsindeks og vægte'!$F$20:$F$445,0))</f>
        <v>123.98504365588104</v>
      </c>
      <c r="J39" s="25">
        <f>INDEX('Omkostningsindeks og vægte'!J$20:J$445,MATCH($F39,'Omkostningsindeks og vægte'!$F$20:$F$445,0))</f>
        <v>3.23</v>
      </c>
      <c r="K39" s="25">
        <f>INDEX('Omkostningsindeks og vægte'!K$20:K$445,MATCH($F39,'Omkostningsindeks og vægte'!$F$20:$F$445,0))</f>
        <v>204.04784053156149</v>
      </c>
      <c r="L39" s="26">
        <f>INDEX('Omkostningsindeks og vægte'!L$20:L$445,MATCH($F39,'Omkostningsindeks og vægte'!$F$20:$F$445,0))</f>
        <v>136.21951192820978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45383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124.28917704179081</v>
      </c>
      <c r="J40" s="25">
        <f>INDEX('Omkostningsindeks og vægte'!J$20:J$445,MATCH($F40,'Omkostningsindeks og vægte'!$F$20:$F$445,0))</f>
        <v>3.38</v>
      </c>
      <c r="K40" s="25">
        <f>INDEX('Omkostningsindeks og vægte'!K$20:K$445,MATCH($F40,'Omkostningsindeks og vægte'!$F$20:$F$445,0))</f>
        <v>211.2682170542636</v>
      </c>
      <c r="L40" s="26">
        <f>INDEX('Omkostningsindeks og vægte'!L$20:L$445,MATCH($F40,'Omkostningsindeks og vægte'!$F$20:$F$445,0))</f>
        <v>138.07598615499302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45413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123.88366586057779</v>
      </c>
      <c r="J41" s="25">
        <f>INDEX('Omkostningsindeks og vægte'!J$20:J$445,MATCH($F41,'Omkostningsindeks og vægte'!$F$20:$F$445,0))</f>
        <v>3.39</v>
      </c>
      <c r="K41" s="25">
        <f>INDEX('Omkostningsindeks og vægte'!K$20:K$445,MATCH($F41,'Omkostningsindeks og vægte'!$F$20:$F$445,0))</f>
        <v>203.18139534883721</v>
      </c>
      <c r="L41" s="26">
        <f>INDEX('Omkostningsindeks og vægte'!L$20:L$445,MATCH($F41,'Omkostningsindeks og vægte'!$F$20:$F$445,0))</f>
        <v>137.0882619013332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45444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124.39055483709407</v>
      </c>
      <c r="J42" s="25">
        <f>INDEX('Omkostningsindeks og vægte'!J$20:J$445,MATCH($F42,'Omkostningsindeks og vægte'!$F$20:$F$445,0))</f>
        <v>3.43</v>
      </c>
      <c r="K42" s="25">
        <f>INDEX('Omkostningsindeks og vægte'!K$20:K$445,MATCH($F42,'Omkostningsindeks og vægte'!$F$20:$F$445,0))</f>
        <v>205.2031007751938</v>
      </c>
      <c r="L42" s="26">
        <f>INDEX('Omkostningsindeks og vægte'!L$20:L$445,MATCH($F42,'Omkostningsindeks og vægte'!$F$20:$F$445,0))</f>
        <v>137.43532986119024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45474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3.49</v>
      </c>
      <c r="K43" s="25">
        <f>INDEX('Omkostningsindeks og vægte'!K$20:K$445,MATCH($F43,'Omkostningsindeks og vægte'!$F$20:$F$445,0))</f>
        <v>201.15968992248065</v>
      </c>
      <c r="L43" s="26">
        <f>INDEX('Omkostningsindeks og vægte'!L$20:L$445,MATCH($F43,'Omkostningsindeks og vægte'!$F$20:$F$445,0))</f>
        <v>137.80191181269996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45505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</v>
      </c>
      <c r="K44" s="25">
        <f>INDEX('Omkostningsindeks og vægte'!K$20:K$445,MATCH($F44,'Omkostningsindeks og vægte'!$F$20:$F$445,0))</f>
        <v>201.30409745293468</v>
      </c>
      <c r="L44" s="26">
        <f>INDEX('Omkostningsindeks og vægte'!L$20:L$445,MATCH($F44,'Omkostningsindeks og vægte'!$F$20:$F$445,0))</f>
        <v>137.70589563820323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45536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157.25250501002006</v>
      </c>
      <c r="I45" s="25">
        <f>INDEX('Omkostningsindeks og vægte'!I$20:I$445,MATCH($F45,'Omkostningsindeks og vægte'!$F$20:$F$445,0))</f>
        <v>125.10019940421685</v>
      </c>
      <c r="J45" s="25">
        <f>INDEX('Omkostningsindeks og vægte'!J$20:J$445,MATCH($F45,'Omkostningsindeks og vægte'!$F$20:$F$445,0))</f>
        <v>3.12</v>
      </c>
      <c r="K45" s="25">
        <f>INDEX('Omkostningsindeks og vægte'!K$20:K$445,MATCH($F45,'Omkostningsindeks og vægte'!$F$20:$F$445,0))</f>
        <v>206.50276854928018</v>
      </c>
      <c r="L45" s="26">
        <f>INDEX('Omkostningsindeks og vægte'!L$20:L$445,MATCH($F45,'Omkostningsindeks og vægte'!$F$20:$F$445,0))</f>
        <v>138.10956989288141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45566</v>
      </c>
      <c r="G46" s="25">
        <f>INDEX('Omkostningsindeks og vægte'!G$20:G$445,MATCH($F46,'Omkostningsindeks og vægte'!$F$20:$F$445,0))</f>
        <v>160.50489000000002</v>
      </c>
      <c r="H46" s="25">
        <f>INDEX('Omkostningsindeks og vægte'!H$20:H$445,MATCH($F46,'Omkostningsindeks og vægte'!$F$20:$F$445,0))</f>
        <v>156.59619238476955</v>
      </c>
      <c r="I46" s="25">
        <f>INDEX('Omkostningsindeks og vægte'!I$20:I$445,MATCH($F46,'Omkostningsindeks og vægte'!$F$20:$F$445,0))</f>
        <v>125.30295499482335</v>
      </c>
      <c r="J46" s="25">
        <f>INDEX('Omkostningsindeks og vægte'!J$20:J$445,MATCH($F46,'Omkostningsindeks og vægte'!$F$20:$F$445,0))</f>
        <v>3.05</v>
      </c>
      <c r="K46" s="25">
        <f>INDEX('Omkostningsindeks og vægte'!K$20:K$445,MATCH($F46,'Omkostningsindeks og vægte'!$F$20:$F$445,0))</f>
        <v>196.82746400885938</v>
      </c>
      <c r="L46" s="26">
        <f>INDEX('Omkostningsindeks og vægte'!L$20:L$445,MATCH($F46,'Omkostningsindeks og vægte'!$F$20:$F$445,0))</f>
        <v>138.40561736170241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45597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156.07114228456916</v>
      </c>
      <c r="I47" s="25">
        <f>INDEX('Omkostningsindeks og vægte'!I$20:I$445,MATCH($F47,'Omkostningsindeks og vægte'!$F$20:$F$445,0))</f>
        <v>125.2015771995201</v>
      </c>
      <c r="J47" s="25">
        <f>INDEX('Omkostningsindeks og vægte'!J$20:J$445,MATCH($F47,'Omkostningsindeks og vægte'!$F$20:$F$445,0))</f>
        <v>2.82</v>
      </c>
      <c r="K47" s="25">
        <f>INDEX('Omkostningsindeks og vægte'!K$20:K$445,MATCH($F47,'Omkostningsindeks og vægte'!$F$20:$F$445,0))</f>
        <v>188.01860465116278</v>
      </c>
      <c r="L47" s="26">
        <f>INDEX('Omkostningsindeks og vægte'!L$20:L$445,MATCH($F47,'Omkostningsindeks og vægte'!$F$20:$F$445,0))</f>
        <v>137.02187184595567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45627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156.98997995991985</v>
      </c>
      <c r="I48" s="25">
        <f>INDEX('Omkostningsindeks og vægte'!I$20:I$445,MATCH($F48,'Omkostningsindeks og vægte'!$F$20:$F$445,0))</f>
        <v>124.59331042770059</v>
      </c>
      <c r="J48" s="25">
        <f>INDEX('Omkostningsindeks og vægte'!J$20:J$445,MATCH($F48,'Omkostningsindeks og vægte'!$F$20:$F$445,0))</f>
        <v>2.9</v>
      </c>
      <c r="K48" s="25">
        <f>INDEX('Omkostningsindeks og vægte'!K$20:K$445,MATCH($F48,'Omkostningsindeks og vægte'!$F$20:$F$445,0))</f>
        <v>192.92846068660023</v>
      </c>
      <c r="L48" s="26">
        <f>INDEX('Omkostningsindeks og vægte'!L$20:L$445,MATCH($F48,'Omkostningsindeks og vægte'!$F$20:$F$445,0))</f>
        <v>137.71427088356899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45658</v>
      </c>
      <c r="G49" s="25">
        <f>INDEX('Omkostningsindeks og vægte'!G$20:G$445,MATCH($F49,'Omkostningsindeks og vægte'!$F$20:$F$445,0))</f>
        <v>161.11095</v>
      </c>
      <c r="H49" s="25">
        <f>INDEX('Omkostningsindeks og vægte'!H$20:H$445,MATCH($F49,'Omkostningsindeks og vægte'!$F$20:$F$445,0))</f>
        <v>156.46492985971946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2.67</v>
      </c>
      <c r="K49" s="25">
        <f>INDEX('Omkostningsindeks og vægte'!K$20:K$445,MATCH($F49,'Omkostningsindeks og vægte'!$F$20:$F$445,0))</f>
        <v>195.09457364341085</v>
      </c>
      <c r="L49" s="26">
        <f>INDEX('Omkostningsindeks og vægte'!L$20:L$445,MATCH($F49,'Omkostningsindeks og vægte'!$F$20:$F$445,0))</f>
        <v>138.00949547030183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45689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125.20157719952012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197.26068660022148</v>
      </c>
      <c r="L50" s="26">
        <f>INDEX('Omkostningsindeks og vægte'!L$20:L$445,MATCH($F50,'Omkostningsindeks og vægte'!$F$20:$F$445,0))</f>
        <v>138.4569594760396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45717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124.43144447509424</v>
      </c>
      <c r="J51" s="25">
        <f>INDEX('Omkostningsindeks og vægte'!J$20:J$445,MATCH($F51,'Omkostningsindeks og vægte'!$F$20:$F$445,0))</f>
        <v>2.73</v>
      </c>
      <c r="K51" s="25">
        <f>INDEX('Omkostningsindeks og vægte'!K$20:K$445,MATCH($F51,'Omkostningsindeks og vægte'!$F$20:$F$445,0))</f>
        <v>218.63300110741972</v>
      </c>
      <c r="L51" s="26">
        <f>INDEX('Omkostningsindeks og vægte'!L$20:L$445,MATCH($F51,'Omkostningsindeks og vægte'!$F$20:$F$445,0))</f>
        <v>140.88033549698537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45748</v>
      </c>
      <c r="G52" s="25">
        <f>INDEX('Omkostningsindeks og vægte'!G$20:G$445,MATCH($F52,'Omkostningsindeks og vægte'!$F$20:$F$445,0))</f>
        <v>162.53213720930231</v>
      </c>
      <c r="H52" s="25">
        <f>INDEX('Omkostningsindeks og vægte'!H$20:H$445,MATCH($F52,'Omkostningsindeks og vægte'!$F$20:$F$445,0))</f>
        <v>158.56513026052104</v>
      </c>
      <c r="I52" s="25">
        <f>INDEX('Omkostningsindeks og vægte'!I$20:I$445,MATCH($F52,'Omkostningsindeks og vægte'!$F$20:$F$445,0))</f>
        <v>124.21140655382972</v>
      </c>
      <c r="J52" s="25">
        <f>INDEX('Omkostningsindeks og vægte'!J$20:J$445,MATCH($F52,'Omkostningsindeks og vægte'!$F$20:$F$445,0))</f>
        <v>2.69</v>
      </c>
      <c r="K52" s="25">
        <f>INDEX('Omkostningsindeks og vægte'!K$20:K$445,MATCH($F52,'Omkostningsindeks og vægte'!$F$20:$F$445,0))</f>
        <v>216.61129568106313</v>
      </c>
      <c r="L52" s="26">
        <f>INDEX('Omkostningsindeks og vægte'!L$20:L$445,MATCH($F52,'Omkostningsindeks og vægte'!$F$20:$F$445,0))</f>
        <v>141.46323457318837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45778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157.77755511022045</v>
      </c>
      <c r="I53" s="25">
        <f>INDEX('Omkostningsindeks og vægte'!I$20:I$445,MATCH($F53,'Omkostningsindeks og vægte'!$F$20:$F$445,0))</f>
        <v>124.10138759319744</v>
      </c>
      <c r="J53" s="25">
        <f>INDEX('Omkostningsindeks og vægte'!J$20:J$445,MATCH($F53,'Omkostningsindeks og vægte'!$F$20:$F$445,0))</f>
        <v>2.75</v>
      </c>
      <c r="K53" s="25">
        <f>INDEX('Omkostningsindeks og vægte'!K$20:K$445,MATCH($F53,'Omkostningsindeks og vægte'!$F$20:$F$445,0))</f>
        <v>210.54617940199338</v>
      </c>
      <c r="L53" s="26">
        <f>INDEX('Omkostningsindeks og vægte'!L$20:L$445,MATCH($F53,'Omkostningsindeks og vægte'!$F$20:$F$445,0))</f>
        <v>140.75192052728582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45809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157.90881763527054</v>
      </c>
      <c r="I54" s="25">
        <f>INDEX('Omkostningsindeks og vægte'!I$20:I$445,MATCH($F54,'Omkostningsindeks og vægte'!$F$20:$F$445,0))</f>
        <v>126.08172888457825</v>
      </c>
      <c r="J54" s="25">
        <f>INDEX('Omkostningsindeks og vægte'!J$20:J$445,MATCH($F54,'Omkostningsindeks og vægte'!$F$20:$F$445,0))</f>
        <v>2.61</v>
      </c>
      <c r="K54" s="25">
        <f>INDEX('Omkostningsindeks og vægte'!K$20:K$445,MATCH($F54,'Omkostningsindeks og vægte'!$F$20:$F$445,0))</f>
        <v>203.32580287929127</v>
      </c>
      <c r="L54" s="26">
        <f>INDEX('Omkostningsindeks og vægte'!L$20:L$445,MATCH($F54,'Omkostningsindeks og vægte'!$F$20:$F$445,0))</f>
        <v>139.90889681704701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45839</v>
      </c>
      <c r="G55" s="25">
        <f>INDEX('Omkostningsindeks og vægte'!G$20:G$445,MATCH($F55,'Omkostningsindeks og vægte'!$F$20:$F$445,0))</f>
        <v>163.17813139534883</v>
      </c>
      <c r="H55" s="25">
        <f>INDEX('Omkostningsindeks og vægte'!H$20:H$445,MATCH($F55,'Omkostningsindeks og vægte'!$F$20:$F$445,0))</f>
        <v>158.04008016032066</v>
      </c>
      <c r="I55" s="25">
        <f>INDEX('Omkostningsindeks og vægte'!I$20:I$445,MATCH($F55,'Omkostningsindeks og vægte'!$F$20:$F$445,0))</f>
        <v>126.41178576647506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200.00442967884828</v>
      </c>
      <c r="L55" s="26">
        <f>INDEX('Omkostningsindeks og vægte'!L$20:L$445,MATCH($F55,'Omkostningsindeks og vægte'!$F$20:$F$445,0))</f>
        <v>139.98555388147818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45870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158.43386773547095</v>
      </c>
      <c r="I56" s="25">
        <f>INDEX('Omkostningsindeks og vægte'!I$20:I$445,MATCH($F56,'Omkostningsindeks og vægte'!$F$20:$F$445,0))</f>
        <v>125.86169096331372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202.74817275747509</v>
      </c>
      <c r="L56" s="26">
        <f>INDEX('Omkostningsindeks og vægte'!L$20:L$445,MATCH($F56,'Omkostningsindeks og vægte'!$F$20:$F$445,0))</f>
        <v>140.38910706304296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45901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160.79659318637275</v>
      </c>
      <c r="I57" s="25">
        <f>INDEX('Omkostningsindeks og vægte'!I$20:I$445,MATCH($F57,'Omkostningsindeks og vægte'!$F$20:$F$445,0))</f>
        <v>126.30176680584279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208.95769656699889</v>
      </c>
      <c r="L57" s="26">
        <f>INDEX('Omkostningsindeks og vægte'!L$20:L$445,MATCH($F57,'Omkostningsindeks og vægte'!$F$20:$F$445,0))</f>
        <v>141.25730609709413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45931</v>
      </c>
      <c r="G58" s="27">
        <f>INDEX('Omkostningsindeks og vægte'!G$20:G$445,MATCH($F58,'Omkostningsindeks og vægte'!$F$20:$F$445,0))</f>
        <v>166.7956988372093</v>
      </c>
      <c r="H58" s="25">
        <f>INDEX('Omkostningsindeks og vægte'!H$20:H$445,MATCH($F58,'Omkostningsindeks og vægte'!$F$20:$F$445,0))</f>
        <v>159.74649298597197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204.33665559246955</v>
      </c>
      <c r="L58" s="26">
        <f>INDEX('Omkostningsindeks og vægte'!L$20:L$445,MATCH($F58,'Omkostningsindeks og vægte'!$F$20:$F$445,0))</f>
        <v>142.53045698940892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45962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159.61523046092185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2.76</v>
      </c>
      <c r="K59" s="25">
        <f>INDEX('Omkostningsindeks og vægte'!K$20:K$445,MATCH($F59,'Omkostningsindeks og vægte'!$F$20:$F$445,0))</f>
        <v>204.62547065337762</v>
      </c>
      <c r="L59" s="26">
        <f>INDEX('Omkostningsindeks og vægte'!L$20:L$445,MATCH($F59,'Omkostningsindeks og vægte'!$F$20:$F$445,0))</f>
        <v>142.5934838071849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45992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160.27154308617236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2.68</v>
      </c>
      <c r="K60" s="25">
        <f>INDEX('Omkostningsindeks og vægte'!K$20:K$445,MATCH($F60,'Omkostningsindeks og vægte'!$F$20:$F$445,0))</f>
        <v>204.04784053156149</v>
      </c>
      <c r="L60" s="26">
        <f>INDEX('Omkostningsindeks og vægte'!L$20:L$445,MATCH($F60,'Omkostningsindeks og vægte'!$F$20:$F$445,0))</f>
        <v>142.62250974857591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46023</v>
      </c>
      <c r="G61" s="25">
        <f>INDEX('Omkostningsindeks og vægte'!G$20:G$445,MATCH($F61,'Omkostningsindeks og vægte'!$F$20:$F$445,0))</f>
        <v>166.27890348837207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125.42161512078465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213.1455149501661</v>
      </c>
      <c r="L61" s="26">
        <f>INDEX('Omkostningsindeks og vægte'!L$20:L$445,MATCH($F61,'Omkostningsindeks og vægte'!$F$20:$F$445,0))</f>
        <v>143.31467598877515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46054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159.09018036072146</v>
      </c>
      <c r="I62" s="25">
        <f>INDEX('Omkostningsindeks og vægte'!I$20:I$445,MATCH($F62,'Omkostningsindeks og vægte'!$F$20:$F$445,0))</f>
        <v>124.32142551446198</v>
      </c>
      <c r="J62" s="25">
        <f>INDEX('Omkostningsindeks og vægte'!J$20:J$445,MATCH($F62,'Omkostningsindeks og vægte'!$F$20:$F$445,0))</f>
        <v>2.79</v>
      </c>
      <c r="K62" s="25">
        <f>INDEX('Omkostningsindeks og vægte'!K$20:K$445,MATCH($F62,'Omkostningsindeks og vægte'!$F$20:$F$445,0))</f>
        <v>205.4919158361019</v>
      </c>
      <c r="L62" s="26">
        <f>INDEX('Omkostningsindeks og vægte'!L$20:L$445,MATCH($F62,'Omkostningsindeks og vægte'!$F$20:$F$445,0))</f>
        <v>142.38188619764409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46082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158.18427224078528</v>
      </c>
      <c r="I63" s="25">
        <f>INDEX('Omkostningsindeks og vægte'!I$20:I$445,MATCH($F63,'Omkostningsindeks og vægte'!$F$20:$F$445,0))</f>
        <v>123.11121694750705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202.91651685048672</v>
      </c>
      <c r="L63" s="26">
        <f>INDEX('Omkostningsindeks og vægte'!L$20:L$445,MATCH($F63,'Omkostningsindeks og vægte'!$F$20:$F$445,0))</f>
        <v>141.86263659665721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46113</v>
      </c>
      <c r="G64" s="25">
        <f>INDEX('Omkostningsindeks og vægte'!G$20:G$445,MATCH($F64,'Omkostningsindeks og vægte'!$F$20:$F$445,0))</f>
        <v>167.31249418604651</v>
      </c>
      <c r="H64" s="25">
        <f>INDEX('Omkostningsindeks og vægte'!H$20:H$445,MATCH($F64,'Omkostningsindeks og vægte'!$F$20:$F$445,0))</f>
        <v>159.78947785681257</v>
      </c>
      <c r="I64" s="25">
        <f>INDEX('Omkostningsindeks og vægte'!I$20:I$445,MATCH($F64,'Omkostningsindeks og vægte'!$F$20:$F$445,0))</f>
        <v>123.66131175066837</v>
      </c>
      <c r="J64" s="25">
        <f>INDEX('Omkostningsindeks og vægte'!J$20:J$445,MATCH($F64,'Omkostningsindeks og vægte'!$F$20:$F$445,0))</f>
        <v>2.67</v>
      </c>
      <c r="K64" s="25">
        <f>INDEX('Omkostningsindeks og vægte'!K$20:K$445,MATCH($F64,'Omkostningsindeks og vægte'!$F$20:$F$445,0))</f>
        <v>205.32576106283639</v>
      </c>
      <c r="L64" s="26">
        <f>INDEX('Omkostningsindeks og vægte'!L$20:L$445,MATCH($F64,'Omkostningsindeks og vægte'!$F$20:$F$445,0))</f>
        <v>142.76945865391627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46143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159.7259053571679</v>
      </c>
      <c r="I65" s="25">
        <f>INDEX('Omkostningsindeks og vægte'!I$20:I$445,MATCH($F65,'Omkostningsindeks og vægte'!$F$20:$F$445,0))</f>
        <v>125.64165304204919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249.08677447163635</v>
      </c>
      <c r="L65" s="26">
        <f>INDEX('Omkostningsindeks og vægte'!L$20:L$445,MATCH($F65,'Omkostningsindeks og vægte'!$F$20:$F$445,0))</f>
        <v>148.71171271254315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46174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160.10734035503575</v>
      </c>
      <c r="I66" s="30">
        <f>INDEX('Omkostningsindeks og vægte'!I$20:I$445,MATCH($F66,'Omkostningsindeks og vægte'!$F$20:$F$445,0))</f>
        <v>123.22123590813931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269.35765681002681</v>
      </c>
      <c r="L66" s="31">
        <f>INDEX('Omkostningsindeks og vægte'!L$20:L$445,MATCH($F66,'Omkostningsindeks og vægte'!$F$20:$F$445,0))</f>
        <v>150.92698922737708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46204</v>
      </c>
      <c r="G67" s="33">
        <v>167.91834905839451</v>
      </c>
      <c r="H67" s="33">
        <v>160.28341801766672</v>
      </c>
      <c r="I67" s="33">
        <v>123.70892070985192</v>
      </c>
      <c r="J67" s="33">
        <v>3.0657142857142858</v>
      </c>
      <c r="K67" s="33">
        <v>263.62829708081767</v>
      </c>
      <c r="L67" s="33">
        <v>150.58134210098359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46235</v>
      </c>
      <c r="G68" s="33">
        <v>168.52639779037108</v>
      </c>
      <c r="H68" s="33">
        <v>160.45968932128386</v>
      </c>
      <c r="I68" s="33">
        <v>124.19853566965838</v>
      </c>
      <c r="J68" s="33">
        <v>3.0214285714285718</v>
      </c>
      <c r="K68" s="33">
        <v>258.02080343589006</v>
      </c>
      <c r="L68" s="33">
        <v>150.25160723367003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46266</v>
      </c>
      <c r="G69" s="33">
        <v>169.13664832615603</v>
      </c>
      <c r="H69" s="33">
        <v>160.63615447884337</v>
      </c>
      <c r="I69" s="33">
        <v>124.69008842673516</v>
      </c>
      <c r="J69" s="33">
        <v>2.9771428571428578</v>
      </c>
      <c r="K69" s="33">
        <v>252.53258372826767</v>
      </c>
      <c r="L69" s="33">
        <v>149.93748114837007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46296</v>
      </c>
      <c r="G70" s="33">
        <v>169.7491086386959</v>
      </c>
      <c r="H70" s="33">
        <v>160.81281370353565</v>
      </c>
      <c r="I70" s="33">
        <v>125.18358665049306</v>
      </c>
      <c r="J70" s="33">
        <v>2.9328571428571437</v>
      </c>
      <c r="K70" s="33">
        <v>248.58279810740308</v>
      </c>
      <c r="L70" s="33">
        <v>149.80791661249447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46327</v>
      </c>
      <c r="G71" s="33">
        <v>170.363786729808</v>
      </c>
      <c r="H71" s="33">
        <v>160.98966720878556</v>
      </c>
      <c r="I71" s="33">
        <v>125.67903804069687</v>
      </c>
      <c r="J71" s="33">
        <v>2.8885714285714297</v>
      </c>
      <c r="K71" s="33">
        <v>244.69478988658909</v>
      </c>
      <c r="L71" s="33">
        <v>149.68712631269173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46357</v>
      </c>
      <c r="G72" s="33">
        <v>170.98069063028501</v>
      </c>
      <c r="H72" s="33">
        <v>161.1667152082527</v>
      </c>
      <c r="I72" s="33">
        <v>126.17645032758548</v>
      </c>
      <c r="J72" s="33">
        <v>2.8442857142857156</v>
      </c>
      <c r="K72" s="33">
        <v>240.867592824231</v>
      </c>
      <c r="L72" s="33">
        <v>149.57500038840152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46388</v>
      </c>
      <c r="G73" s="33">
        <v>171.41623647832242</v>
      </c>
      <c r="H73" s="33">
        <v>161.39327481736282</v>
      </c>
      <c r="I73" s="33">
        <v>126.35382248056499</v>
      </c>
      <c r="J73" s="33">
        <v>2.8526190476190489</v>
      </c>
      <c r="K73" s="33">
        <v>238.52623002519061</v>
      </c>
      <c r="L73" s="33">
        <v>149.57951466916171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46419</v>
      </c>
      <c r="G74" s="33">
        <v>171.85289180945435</v>
      </c>
      <c r="H74" s="33">
        <v>161.62015291193947</v>
      </c>
      <c r="I74" s="33">
        <v>126.53144397389738</v>
      </c>
      <c r="J74" s="33">
        <v>2.8609523809523822</v>
      </c>
      <c r="K74" s="33">
        <v>236.20762653425163</v>
      </c>
      <c r="L74" s="33">
        <v>149.58739653589362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46447</v>
      </c>
      <c r="G75" s="33">
        <v>172.29065944991078</v>
      </c>
      <c r="H75" s="33">
        <v>161.84734993969261</v>
      </c>
      <c r="I75" s="33">
        <v>126.70931515809211</v>
      </c>
      <c r="J75" s="33">
        <v>2.8692857142857155</v>
      </c>
      <c r="K75" s="33">
        <v>233.91156111867497</v>
      </c>
      <c r="L75" s="33">
        <v>149.59862127631766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46478</v>
      </c>
      <c r="G76" s="33">
        <v>172.72954223312107</v>
      </c>
      <c r="H76" s="33">
        <v>162.07486634896151</v>
      </c>
      <c r="I76" s="33">
        <v>126.88743638415133</v>
      </c>
      <c r="J76" s="33">
        <v>2.8776190476190489</v>
      </c>
      <c r="K76" s="33">
        <v>232.43519923357007</v>
      </c>
      <c r="L76" s="33">
        <v>149.70809116886966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46508</v>
      </c>
      <c r="G77" s="33">
        <v>173.16954299973227</v>
      </c>
      <c r="H77" s="33">
        <v>162.30270258871579</v>
      </c>
      <c r="I77" s="33">
        <v>127.0658080035706</v>
      </c>
      <c r="J77" s="33">
        <v>2.8859523809523822</v>
      </c>
      <c r="K77" s="33">
        <v>230.96815558996366</v>
      </c>
      <c r="L77" s="33">
        <v>149.81933340748131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46539</v>
      </c>
      <c r="G78" s="34">
        <v>173.61066459762756</v>
      </c>
      <c r="H78" s="34">
        <v>162.53085910855614</v>
      </c>
      <c r="I78" s="34">
        <v>127.24443036833961</v>
      </c>
      <c r="J78" s="34">
        <v>2.8942857142857155</v>
      </c>
      <c r="K78" s="34">
        <v>229.51037137461657</v>
      </c>
      <c r="L78" s="34">
        <v>149.93234262775897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46569</v>
      </c>
      <c r="G79" s="34">
        <v>174.0529098819446</v>
      </c>
      <c r="H79" s="34">
        <v>162.75933635871533</v>
      </c>
      <c r="I79" s="34">
        <v>127.42330383094286</v>
      </c>
      <c r="J79" s="34">
        <v>2.9026190476190488</v>
      </c>
      <c r="K79" s="34">
        <v>228.49024730670035</v>
      </c>
      <c r="L79" s="34">
        <v>150.09812055659847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46600</v>
      </c>
      <c r="G80" s="34">
        <v>174.49628171509406</v>
      </c>
      <c r="H80" s="34">
        <v>162.98813479005898</v>
      </c>
      <c r="I80" s="34">
        <v>127.60242874436035</v>
      </c>
      <c r="J80" s="34">
        <v>2.9109523809523821</v>
      </c>
      <c r="K80" s="34">
        <v>227.47465747010321</v>
      </c>
      <c r="L80" s="34">
        <v>150.26510623032698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46631</v>
      </c>
      <c r="G81" s="34">
        <v>174.94078296677816</v>
      </c>
      <c r="H81" s="34">
        <v>163.21725485408652</v>
      </c>
      <c r="I81" s="34">
        <v>127.78180546206829</v>
      </c>
      <c r="J81" s="34">
        <v>2.9192857142857154</v>
      </c>
      <c r="K81" s="34">
        <v>226.46358171114551</v>
      </c>
      <c r="L81" s="34">
        <v>150.43329889920352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46661</v>
      </c>
      <c r="G82" s="34">
        <v>175.38641651400923</v>
      </c>
      <c r="H82" s="34">
        <v>163.44669700293213</v>
      </c>
      <c r="I82" s="34">
        <v>127.96143433803977</v>
      </c>
      <c r="J82" s="34">
        <v>2.9276190476190487</v>
      </c>
      <c r="K82" s="34">
        <v>225.66922446495346</v>
      </c>
      <c r="L82" s="34">
        <v>150.62796264961639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46692</v>
      </c>
      <c r="G83" s="34">
        <v>175.83318524112832</v>
      </c>
      <c r="H83" s="34">
        <v>163.67646168936554</v>
      </c>
      <c r="I83" s="34">
        <v>128.14131572674549</v>
      </c>
      <c r="J83" s="34">
        <v>2.935952380952382</v>
      </c>
      <c r="K83" s="34">
        <v>224.87765355389666</v>
      </c>
      <c r="L83" s="34">
        <v>150.82363102295548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46722</v>
      </c>
      <c r="G84" s="34">
        <v>176.28109203982387</v>
      </c>
      <c r="H84" s="34">
        <v>163.90654936679294</v>
      </c>
      <c r="I84" s="34">
        <v>128.32144998315442</v>
      </c>
      <c r="J84" s="34">
        <v>2.9442857142857153</v>
      </c>
      <c r="K84" s="34">
        <v>224.08885920445883</v>
      </c>
      <c r="L84" s="34">
        <v>151.02030451763099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F697" sqref="F69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1" t="s">
        <v>7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83</v>
      </c>
      <c r="H19" s="71" t="s">
        <v>9</v>
      </c>
      <c r="I19" s="71" t="s">
        <v>10</v>
      </c>
      <c r="J19" s="71" t="s">
        <v>11</v>
      </c>
      <c r="K19" s="71" t="s">
        <v>33</v>
      </c>
      <c r="L19" s="71" t="s">
        <v>4</v>
      </c>
      <c r="M19" s="72" t="s">
        <v>13</v>
      </c>
      <c r="N19" s="12"/>
      <c r="O19" s="70" t="s">
        <v>3</v>
      </c>
      <c r="P19" s="71" t="s">
        <v>83</v>
      </c>
      <c r="Q19" s="71" t="s">
        <v>9</v>
      </c>
      <c r="R19" s="71" t="s">
        <v>10</v>
      </c>
      <c r="S19" s="71" t="s">
        <v>11</v>
      </c>
      <c r="T19" s="71" t="s">
        <v>33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cm="1">
        <f t="array" ref="H267">IF(H508="","",
H508*LOOKUP($F267,_xlfn._xlws.FILTER($F$454:$F$463,H$454:H$463&lt;&gt;""),_xlfn._xlws.FILTER(H$454:H$463,H$454:H$463&lt;&gt;"")))</f>
        <v>159.09018036072146</v>
      </c>
      <c r="I267" s="87" cm="1">
        <f t="array" ref="I267">IF(I508="","",
I508*LOOKUP($F267,_xlfn._xlws.FILTER($F$454:$F$463,I$454:I$463&lt;&gt;""),_xlfn._xlws.FILTER(I$454:I$463,I$454:I$463&lt;&gt;"")))</f>
        <v>124.32142551446198</v>
      </c>
      <c r="J267" s="82">
        <f t="shared" si="11"/>
        <v>2.79</v>
      </c>
      <c r="K267" s="88" cm="1">
        <f t="array" ref="K267">IF(M508="","",
M508*LOOKUP($F267,_xlfn._xlws.FILTER($F$468:$F$477,G$468:G$477&lt;&gt;""),_xlfn._xlws.FILTER(G$468:G$477,G$468:G$477&lt;&gt;"")))</f>
        <v>205.4919158361019</v>
      </c>
      <c r="L267" s="82">
        <f t="shared" si="12"/>
        <v>142.38188619764409</v>
      </c>
      <c r="M267" s="76">
        <f t="shared" si="5"/>
        <v>-6.508682971199109E-3</v>
      </c>
      <c r="N267" s="12"/>
      <c r="O267" s="24">
        <v>46054</v>
      </c>
      <c r="P267" s="84">
        <f t="shared" si="6"/>
        <v>0.64521407856519841</v>
      </c>
      <c r="Q267" s="84">
        <f t="shared" si="7"/>
        <v>7.7392100680856224E-2</v>
      </c>
      <c r="R267" s="84">
        <f t="shared" si="8"/>
        <v>8.0930927733578337E-2</v>
      </c>
      <c r="S267" s="84">
        <f t="shared" si="9"/>
        <v>2.4648036741082447E-2</v>
      </c>
      <c r="T267" s="84">
        <f t="shared" si="10"/>
        <v>0.17181485627928444</v>
      </c>
      <c r="U267" s="76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cm="1">
        <f t="array" ref="H268">IF(H509="","",
H509*LOOKUP($F268,_xlfn._xlws.FILTER($F$454:$F$463,H$454:H$463&lt;&gt;""),_xlfn._xlws.FILTER(H$454:H$463,H$454:H$463&lt;&gt;"")))</f>
        <v>158.18427224078528</v>
      </c>
      <c r="I268" s="87" cm="1">
        <f t="array" ref="I268">IF(I509="","",
I509*LOOKUP($F268,_xlfn._xlws.FILTER($F$454:$F$463,I$454:I$463&lt;&gt;""),_xlfn._xlws.FILTER(I$454:I$463,I$454:I$463&lt;&gt;"")))</f>
        <v>123.11121694750705</v>
      </c>
      <c r="J268" s="82">
        <f t="shared" si="11"/>
        <v>2.76</v>
      </c>
      <c r="K268" s="88" cm="1">
        <f t="array" ref="K268">IF(M509="","",
M509*LOOKUP($F268,_xlfn._xlws.FILTER($F$468:$F$477,G$468:G$477&lt;&gt;""),_xlfn._xlws.FILTER(G$468:G$477,G$468:G$477&lt;&gt;"")))</f>
        <v>202.91651685048672</v>
      </c>
      <c r="L268" s="82">
        <f t="shared" si="12"/>
        <v>141.86263659665721</v>
      </c>
      <c r="M268" s="76">
        <f t="shared" si="5"/>
        <v>-3.6468796337344456E-3</v>
      </c>
      <c r="N268" s="12"/>
      <c r="O268" s="24">
        <v>46082</v>
      </c>
      <c r="P268" s="84">
        <f t="shared" si="6"/>
        <v>0.64757570923049224</v>
      </c>
      <c r="Q268" s="84">
        <f t="shared" si="7"/>
        <v>7.7233066097055145E-2</v>
      </c>
      <c r="R268" s="84">
        <f t="shared" si="8"/>
        <v>8.0436446582101709E-2</v>
      </c>
      <c r="S268" s="84">
        <f t="shared" si="9"/>
        <v>2.4472251443332843E-2</v>
      </c>
      <c r="T268" s="84">
        <f t="shared" si="10"/>
        <v>0.17028252664701801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6" cm="1">
        <f t="array" ref="G269">IF(G510="","",
G510*LOOKUP($F269,_xlfn._xlws.FILTER($F$454:$F$463,G$454:G$463&lt;&gt;""),_xlfn._xlws.FILTER(G$454:G$463,G$454:G$463&lt;&gt;"")))</f>
        <v>167.31249418604651</v>
      </c>
      <c r="H269" s="86" cm="1">
        <f t="array" ref="H269">IF(H510="","",
H510*LOOKUP($F269,_xlfn._xlws.FILTER($F$454:$F$463,H$454:H$463&lt;&gt;""),_xlfn._xlws.FILTER(H$454:H$463,H$454:H$463&lt;&gt;"")))</f>
        <v>159.78947785681257</v>
      </c>
      <c r="I269" s="87" cm="1">
        <f t="array" ref="I269">IF(I510="","",
I510*LOOKUP($F269,_xlfn._xlws.FILTER($F$454:$F$463,I$454:I$463&lt;&gt;""),_xlfn._xlws.FILTER(I$454:I$463,I$454:I$463&lt;&gt;"")))</f>
        <v>123.66131175066837</v>
      </c>
      <c r="J269" s="82">
        <f t="shared" si="11"/>
        <v>2.67</v>
      </c>
      <c r="K269" s="88" cm="1">
        <f t="array" ref="K269">IF(M510="","",
M510*LOOKUP($F269,_xlfn._xlws.FILTER($F$468:$F$477,G$468:G$477&lt;&gt;""),_xlfn._xlws.FILTER(G$468:G$477,G$468:G$477&lt;&gt;"")))</f>
        <v>205.32576106283639</v>
      </c>
      <c r="L269" s="82">
        <f t="shared" si="12"/>
        <v>142.76945865391627</v>
      </c>
      <c r="M269" s="76">
        <f t="shared" si="5"/>
        <v>6.3922543596686143E-3</v>
      </c>
      <c r="N269" s="12"/>
      <c r="O269" s="24">
        <v>46113</v>
      </c>
      <c r="P269" s="84">
        <f t="shared" si="6"/>
        <v>0.64746230015352635</v>
      </c>
      <c r="Q269" s="84">
        <f t="shared" si="7"/>
        <v>7.7521267967910257E-2</v>
      </c>
      <c r="R269" s="84">
        <f t="shared" si="8"/>
        <v>8.0282671508266457E-2</v>
      </c>
      <c r="S269" s="84">
        <f t="shared" si="9"/>
        <v>2.3523872666485101E-2</v>
      </c>
      <c r="T269" s="84">
        <f t="shared" si="10"/>
        <v>0.17120988770381176</v>
      </c>
      <c r="U269" s="76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86" cm="1">
        <f t="array" ref="G270">IF(G511="","",
G511*LOOKUP($F270,_xlfn._xlws.FILTER($F$454:$F$463,G$454:G$463&lt;&gt;""),_xlfn._xlws.FILTER(G$454:G$463,G$454:G$463&lt;&gt;"")))</f>
        <v>167.31249418604651</v>
      </c>
      <c r="H270" s="86" cm="1">
        <f t="array" ref="H270">IF(H511="","",
H511*LOOKUP($F270,_xlfn._xlws.FILTER($F$454:$F$463,H$454:H$463&lt;&gt;""),_xlfn._xlws.FILTER(H$454:H$463,H$454:H$463&lt;&gt;"")))</f>
        <v>159.7259053571679</v>
      </c>
      <c r="I270" s="87" cm="1">
        <f t="array" ref="I270">IF(I511="","",
I511*LOOKUP($F270,_xlfn._xlws.FILTER($F$454:$F$463,I$454:I$463&lt;&gt;""),_xlfn._xlws.FILTER(I$454:I$463,I$454:I$463&lt;&gt;"")))</f>
        <v>125.64165304204919</v>
      </c>
      <c r="J270" s="82">
        <f t="shared" si="11"/>
        <v>3.11</v>
      </c>
      <c r="K270" s="88" cm="1">
        <f t="array" ref="K270">IF(M511="","",
M511*LOOKUP($F270,_xlfn._xlws.FILTER($F$468:$F$477,G$468:G$477&lt;&gt;""),_xlfn._xlws.FILTER(G$468:G$477,G$468:G$477&lt;&gt;"")))</f>
        <v>249.08677447163635</v>
      </c>
      <c r="L270" s="82">
        <f t="shared" si="12"/>
        <v>148.71171271254315</v>
      </c>
      <c r="M270" s="76">
        <f t="shared" si="5"/>
        <v>4.1621325139512777E-2</v>
      </c>
      <c r="N270" s="12"/>
      <c r="O270" s="24">
        <v>46143</v>
      </c>
      <c r="P270" s="84">
        <f t="shared" si="6"/>
        <v>0.62159086467129165</v>
      </c>
      <c r="Q270" s="84">
        <f t="shared" si="7"/>
        <v>7.4394047181139858E-2</v>
      </c>
      <c r="R270" s="84">
        <f t="shared" si="8"/>
        <v>7.8309012207774184E-2</v>
      </c>
      <c r="S270" s="84">
        <f t="shared" si="9"/>
        <v>2.6305592304597513E-2</v>
      </c>
      <c r="T270" s="84">
        <f t="shared" si="10"/>
        <v>0.19940048363519691</v>
      </c>
      <c r="U270" s="76">
        <f t="shared" si="13"/>
        <v>1</v>
      </c>
      <c r="V270" s="12"/>
      <c r="W270" s="12"/>
    </row>
    <row r="271" spans="5:23" ht="13.5" customHeight="1">
      <c r="E271" s="12"/>
      <c r="F271" s="24">
        <v>46174</v>
      </c>
      <c r="G271" s="86" cm="1">
        <f t="array" ref="G271">IF(G512="","",
G512*LOOKUP($F271,_xlfn._xlws.FILTER($F$454:$F$463,G$454:G$463&lt;&gt;""),_xlfn._xlws.FILTER(G$454:G$463,G$454:G$463&lt;&gt;"")))</f>
        <v>167.31249418604651</v>
      </c>
      <c r="H271" s="86" cm="1">
        <f t="array" ref="H271">IF(H512="","",
H512*LOOKUP($F271,_xlfn._xlws.FILTER($F$454:$F$463,H$454:H$463&lt;&gt;""),_xlfn._xlws.FILTER(H$454:H$463,H$454:H$463&lt;&gt;"")))</f>
        <v>160.10734035503575</v>
      </c>
      <c r="I271" s="87" cm="1">
        <f t="array" ref="I271">IF(I512="","",
I512*LOOKUP($F271,_xlfn._xlws.FILTER($F$454:$F$463,I$454:I$463&lt;&gt;""),_xlfn._xlws.FILTER(I$454:I$463,I$454:I$463&lt;&gt;"")))</f>
        <v>123.22123590813931</v>
      </c>
      <c r="J271" s="82">
        <f t="shared" si="11"/>
        <v>3.11</v>
      </c>
      <c r="K271" s="88" cm="1">
        <f t="array" ref="K271">IF(M512="","",
M512*LOOKUP($F271,_xlfn._xlws.FILTER($F$468:$F$477,G$468:G$477&lt;&gt;""),_xlfn._xlws.FILTER(G$468:G$477,G$468:G$477&lt;&gt;"")))</f>
        <v>269.35765681002681</v>
      </c>
      <c r="L271" s="82">
        <f t="shared" si="12"/>
        <v>150.92698922737708</v>
      </c>
      <c r="M271" s="76">
        <f t="shared" si="5"/>
        <v>1.4896449475476192E-2</v>
      </c>
      <c r="N271" s="12"/>
      <c r="O271" s="24">
        <v>46174</v>
      </c>
      <c r="P271" s="84">
        <f t="shared" si="6"/>
        <v>0.6124672768266608</v>
      </c>
      <c r="Q271" s="84">
        <f t="shared" si="7"/>
        <v>7.3477155867265651E-2</v>
      </c>
      <c r="R271" s="84">
        <f t="shared" si="8"/>
        <v>7.5673170723502839E-2</v>
      </c>
      <c r="S271" s="84">
        <f t="shared" si="9"/>
        <v>2.5919484020456369E-2</v>
      </c>
      <c r="T271" s="84">
        <f t="shared" si="10"/>
        <v>0.2124629125621143</v>
      </c>
      <c r="U271" s="76">
        <f t="shared" si="13"/>
        <v>1</v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87</v>
      </c>
      <c r="G453" s="96" t="s">
        <v>83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>
        <v>46082</v>
      </c>
      <c r="G457" s="100"/>
      <c r="H457" s="100">
        <v>1.5893124911160985</v>
      </c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89</v>
      </c>
      <c r="G466" s="72" t="s">
        <v>33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87</v>
      </c>
      <c r="G467" s="104" t="s">
        <v>33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120">
        <v>46082</v>
      </c>
      <c r="G469" s="100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91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92</v>
      </c>
      <c r="G481" s="7"/>
      <c r="H481" s="7"/>
      <c r="I481" s="7"/>
      <c r="J481" s="7"/>
      <c r="K481" s="12"/>
      <c r="L481" s="109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83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33</v>
      </c>
      <c r="N482" s="12"/>
      <c r="O482" s="40"/>
      <c r="P482" s="112" t="s">
        <v>3</v>
      </c>
      <c r="Q482" s="96" t="s">
        <v>83</v>
      </c>
      <c r="R482" s="113" t="s">
        <v>9</v>
      </c>
      <c r="S482" s="113" t="s">
        <v>10</v>
      </c>
      <c r="T482" s="113" t="s">
        <v>11</v>
      </c>
      <c r="U482" s="113" t="s">
        <v>33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142.30000000000001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43.901901846009721</v>
      </c>
      <c r="V508" s="116">
        <v>142.38188619764409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97.7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42.09840115580301</v>
      </c>
      <c r="V509" s="116">
        <v>141.86263659665721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98.86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43.785546962770574</v>
      </c>
      <c r="V510" s="116">
        <v>142.76945865391627</v>
      </c>
      <c r="W510" s="12"/>
    </row>
    <row r="511" spans="5:23" s="95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119.93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74.430514335879778</v>
      </c>
      <c r="V511" s="116">
        <v>148.71171271254315</v>
      </c>
      <c r="W511" s="12"/>
    </row>
    <row r="512" spans="5:23" s="95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129.69</v>
      </c>
      <c r="N512" s="12"/>
      <c r="O512" s="12"/>
      <c r="P512" s="24">
        <v>46174</v>
      </c>
      <c r="Q512" s="34">
        <v>54.063070152897339</v>
      </c>
      <c r="R512" s="34">
        <v>38.621073900463848</v>
      </c>
      <c r="S512" s="34">
        <v>26.901375806528645</v>
      </c>
      <c r="T512" s="34">
        <v>-34.800838574423473</v>
      </c>
      <c r="U512" s="34">
        <v>88.625810091055186</v>
      </c>
      <c r="V512" s="116">
        <v>150.92698922737708</v>
      </c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2" t="s">
        <v>6</v>
      </c>
      <c r="G12" s="122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95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9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2026-05-19T09:00:50Z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