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6FE587DF-04E2-4ED7-A42D-AE5911E60ACF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vægte'!$A$1:$W$663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49" i="4"/>
  <c r="J51" i="4"/>
  <c r="J52" i="4"/>
  <c r="J50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246" i="3" a="1"/>
  <c r="K246" i="3" s="1"/>
  <c r="K258" i="3" a="1"/>
  <c r="K258" i="3" s="1"/>
  <c r="K250" i="3" a="1"/>
  <c r="K250" i="3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53" i="4" s="1"/>
  <c r="K243" i="3" a="1"/>
  <c r="K243" i="3" s="1"/>
  <c r="J256" i="3"/>
  <c r="I256" i="3" a="1"/>
  <c r="I256" i="3" s="1"/>
  <c r="H256" i="3" a="1"/>
  <c r="H256" i="3" s="1"/>
  <c r="G256" i="3" a="1"/>
  <c r="G256" i="3" s="1"/>
  <c r="G255" i="3" a="1"/>
  <c r="G255" i="3" s="1"/>
  <c r="J53" i="4" l="1"/>
  <c r="K48" i="4"/>
  <c r="K57" i="4"/>
  <c r="K64" i="4"/>
  <c r="K61" i="4"/>
  <c r="K56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H257" i="3" a="1"/>
  <c r="H257" i="3" s="1"/>
  <c r="G257" i="3" a="1"/>
  <c r="G257" i="3" s="1"/>
  <c r="J54" i="4" l="1"/>
  <c r="I45" i="4"/>
  <c r="G45" i="4"/>
  <c r="H45" i="4"/>
  <c r="H46" i="4"/>
  <c r="I46" i="4"/>
  <c r="H47" i="4"/>
  <c r="G46" i="4"/>
  <c r="I47" i="4"/>
  <c r="G47" i="4"/>
  <c r="F43" i="4"/>
  <c r="K44" i="4"/>
  <c r="I44" i="4"/>
  <c r="J44" i="4"/>
  <c r="H44" i="4"/>
  <c r="G44" i="4"/>
  <c r="I52" i="4"/>
  <c r="G54" i="4"/>
  <c r="I48" i="4"/>
  <c r="H54" i="4"/>
  <c r="L242" i="3"/>
  <c r="G48" i="4"/>
  <c r="L252" i="3"/>
  <c r="G51" i="4"/>
  <c r="H48" i="4"/>
  <c r="H53" i="4"/>
  <c r="G55" i="4"/>
  <c r="L249" i="3"/>
  <c r="H51" i="4"/>
  <c r="I50" i="4"/>
  <c r="L243" i="3"/>
  <c r="L248" i="3"/>
  <c r="R248" i="3" s="1"/>
  <c r="H55" i="4"/>
  <c r="G52" i="4"/>
  <c r="I51" i="4"/>
  <c r="H52" i="4"/>
  <c r="G50" i="4"/>
  <c r="L247" i="3"/>
  <c r="I53" i="4"/>
  <c r="L256" i="3"/>
  <c r="T256" i="3" s="1"/>
  <c r="I55" i="4"/>
  <c r="H49" i="4"/>
  <c r="L255" i="3"/>
  <c r="R255" i="3" s="1"/>
  <c r="L254" i="3"/>
  <c r="H50" i="4"/>
  <c r="L257" i="3"/>
  <c r="G53" i="4"/>
  <c r="L250" i="3"/>
  <c r="L246" i="3"/>
  <c r="T246" i="3" s="1"/>
  <c r="L251" i="3"/>
  <c r="S251" i="3" s="1"/>
  <c r="I49" i="4"/>
  <c r="L245" i="3"/>
  <c r="I54" i="4"/>
  <c r="L253" i="3"/>
  <c r="G49" i="4"/>
  <c r="J258" i="3"/>
  <c r="I258" i="3" a="1"/>
  <c r="I258" i="3" s="1"/>
  <c r="H258" i="3" a="1"/>
  <c r="H258" i="3" s="1"/>
  <c r="G258" i="3" a="1"/>
  <c r="G258" i="3" s="1"/>
  <c r="J55" i="4" l="1"/>
  <c r="L46" i="4"/>
  <c r="L51" i="4"/>
  <c r="T243" i="3"/>
  <c r="L47" i="4"/>
  <c r="T245" i="3"/>
  <c r="R245" i="3"/>
  <c r="P245" i="3"/>
  <c r="P256" i="3"/>
  <c r="F42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L53" i="4"/>
  <c r="P247" i="3"/>
  <c r="T247" i="3"/>
  <c r="Q247" i="3"/>
  <c r="M247" i="3"/>
  <c r="S247" i="3"/>
  <c r="P242" i="3"/>
  <c r="S242" i="3"/>
  <c r="R242" i="3"/>
  <c r="Q242" i="3"/>
  <c r="M242" i="3"/>
  <c r="T242" i="3"/>
  <c r="P252" i="3"/>
  <c r="T252" i="3"/>
  <c r="S252" i="3"/>
  <c r="M252" i="3"/>
  <c r="R252" i="3"/>
  <c r="Q252" i="3"/>
  <c r="P249" i="3"/>
  <c r="T249" i="3"/>
  <c r="S249" i="3"/>
  <c r="R249" i="3"/>
  <c r="Q249" i="3"/>
  <c r="M249" i="3"/>
  <c r="S250" i="3"/>
  <c r="Q250" i="3"/>
  <c r="R250" i="3"/>
  <c r="T250" i="3"/>
  <c r="P250" i="3"/>
  <c r="M250" i="3"/>
  <c r="S248" i="3"/>
  <c r="M243" i="3"/>
  <c r="P243" i="3"/>
  <c r="L52" i="4"/>
  <c r="L244" i="3"/>
  <c r="L44" i="4" s="1"/>
  <c r="P251" i="3"/>
  <c r="S245" i="3"/>
  <c r="S243" i="3"/>
  <c r="M246" i="3"/>
  <c r="T251" i="3"/>
  <c r="R251" i="3"/>
  <c r="L54" i="4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I259" i="3" a="1"/>
  <c r="I259" i="3" s="1"/>
  <c r="I56" i="4" s="1"/>
  <c r="H259" i="3" a="1"/>
  <c r="H259" i="3" s="1"/>
  <c r="G259" i="3" a="1"/>
  <c r="G259" i="3" s="1"/>
  <c r="H56" i="4" l="1"/>
  <c r="J56" i="4"/>
  <c r="G56" i="4"/>
  <c r="L43" i="4"/>
  <c r="L48" i="4"/>
  <c r="L45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G260" i="3" a="1"/>
  <c r="G260" i="3" s="1"/>
  <c r="J260" i="3"/>
  <c r="J57" i="4" s="1"/>
  <c r="I260" i="3" a="1"/>
  <c r="I260" i="3" s="1"/>
  <c r="I57" i="4" s="1"/>
  <c r="H260" i="3" a="1"/>
  <c r="H260" i="3" s="1"/>
  <c r="L55" i="4" l="1"/>
  <c r="H57" i="4"/>
  <c r="G57" i="4"/>
  <c r="F40" i="4"/>
  <c r="K41" i="4"/>
  <c r="L41" i="4"/>
  <c r="J41" i="4"/>
  <c r="I41" i="4"/>
  <c r="H41" i="4"/>
  <c r="G41" i="4"/>
  <c r="L260" i="3"/>
  <c r="M258" i="3"/>
  <c r="T258" i="3"/>
  <c r="Q258" i="3"/>
  <c r="P258" i="3"/>
  <c r="S258" i="3"/>
  <c r="R258" i="3"/>
  <c r="U244" i="3"/>
  <c r="L259" i="3"/>
  <c r="L57" i="4" s="1"/>
  <c r="G261" i="3" a="1"/>
  <c r="G261" i="3" s="1"/>
  <c r="G58" i="4" s="1"/>
  <c r="H261" i="3" a="1"/>
  <c r="H261" i="3" s="1"/>
  <c r="H58" i="4" s="1"/>
  <c r="I261" i="3" a="1"/>
  <c r="I261" i="3" s="1"/>
  <c r="I58" i="4" s="1"/>
  <c r="J261" i="3"/>
  <c r="J58" i="4" s="1"/>
  <c r="L56" i="4" l="1"/>
  <c r="P260" i="3"/>
  <c r="F39" i="4"/>
  <c r="G40" i="4"/>
  <c r="H40" i="4"/>
  <c r="L40" i="4"/>
  <c r="K40" i="4"/>
  <c r="J40" i="4"/>
  <c r="I40" i="4"/>
  <c r="U258" i="3"/>
  <c r="Q260" i="3"/>
  <c r="T260" i="3"/>
  <c r="M260" i="3"/>
  <c r="L261" i="3"/>
  <c r="S260" i="3"/>
  <c r="T259" i="3"/>
  <c r="M259" i="3"/>
  <c r="R259" i="3"/>
  <c r="Q259" i="3"/>
  <c r="P259" i="3"/>
  <c r="S259" i="3"/>
  <c r="R260" i="3"/>
  <c r="I262" i="3" a="1"/>
  <c r="I262" i="3" s="1"/>
  <c r="I59" i="4" s="1"/>
  <c r="H262" i="3" a="1"/>
  <c r="H262" i="3" s="1"/>
  <c r="H59" i="4" s="1"/>
  <c r="G262" i="3" a="1"/>
  <c r="G262" i="3" s="1"/>
  <c r="G59" i="4" s="1"/>
  <c r="J262" i="3"/>
  <c r="J59" i="4" s="1"/>
  <c r="L58" i="4" l="1"/>
  <c r="F38" i="4"/>
  <c r="L39" i="4"/>
  <c r="K39" i="4"/>
  <c r="J39" i="4"/>
  <c r="G39" i="4"/>
  <c r="I39" i="4"/>
  <c r="H39" i="4"/>
  <c r="U260" i="3"/>
  <c r="M261" i="3"/>
  <c r="T261" i="3"/>
  <c r="L262" i="3"/>
  <c r="L59" i="4" s="1"/>
  <c r="Q261" i="3"/>
  <c r="P261" i="3"/>
  <c r="R261" i="3"/>
  <c r="S261" i="3"/>
  <c r="U259" i="3"/>
  <c r="J263" i="3"/>
  <c r="J60" i="4" s="1"/>
  <c r="I263" i="3" a="1"/>
  <c r="I263" i="3" s="1"/>
  <c r="H263" i="3" a="1"/>
  <c r="H263" i="3" s="1"/>
  <c r="G263" i="3" a="1"/>
  <c r="G263" i="3" s="1"/>
  <c r="G60" i="4" s="1"/>
  <c r="I60" i="4" l="1"/>
  <c r="H60" i="4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I264" i="3" a="1"/>
  <c r="I264" i="3" s="1"/>
  <c r="I61" i="4" s="1"/>
  <c r="G264" i="3" a="1"/>
  <c r="G264" i="3" s="1"/>
  <c r="G61" i="4" s="1"/>
  <c r="H264" i="3" a="1"/>
  <c r="H264" i="3" s="1"/>
  <c r="H61" i="4" s="1"/>
  <c r="J61" i="4" l="1"/>
  <c r="G62" i="4"/>
  <c r="U262" i="3"/>
  <c r="F36" i="4"/>
  <c r="H37" i="4"/>
  <c r="G37" i="4"/>
  <c r="I37" i="4"/>
  <c r="L37" i="4"/>
  <c r="J37" i="4"/>
  <c r="K37" i="4"/>
  <c r="L264" i="3"/>
  <c r="L263" i="3"/>
  <c r="L60" i="4" s="1"/>
  <c r="I265" i="3" a="1"/>
  <c r="I265" i="3" s="1"/>
  <c r="I62" i="4" s="1"/>
  <c r="J265" i="3"/>
  <c r="J62" i="4" s="1"/>
  <c r="H265" i="3" a="1"/>
  <c r="H265" i="3" s="1"/>
  <c r="G265" i="3" a="1"/>
  <c r="G265" i="3" s="1"/>
  <c r="H62" i="4" l="1"/>
  <c r="L61" i="4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J63" i="4" s="1"/>
  <c r="I266" i="3" a="1"/>
  <c r="I266" i="3" s="1"/>
  <c r="H266" i="3" a="1"/>
  <c r="H266" i="3" s="1"/>
  <c r="G266" i="3" a="1"/>
  <c r="G266" i="3" s="1"/>
  <c r="G63" i="4" s="1"/>
  <c r="I63" i="4" l="1"/>
  <c r="H63" i="4"/>
  <c r="U264" i="3"/>
  <c r="U263" i="3"/>
  <c r="F34" i="4"/>
  <c r="L35" i="4"/>
  <c r="K35" i="4"/>
  <c r="J35" i="4"/>
  <c r="I35" i="4"/>
  <c r="H35" i="4"/>
  <c r="G35" i="4"/>
  <c r="L265" i="3"/>
  <c r="L62" i="4" s="1"/>
  <c r="L266" i="3"/>
  <c r="P266" i="3" s="1"/>
  <c r="J267" i="3"/>
  <c r="I267" i="3" a="1"/>
  <c r="I267" i="3" s="1"/>
  <c r="H267" i="3" a="1"/>
  <c r="H267" i="3" s="1"/>
  <c r="G267" i="3" a="1"/>
  <c r="G267" i="3" s="1"/>
  <c r="G64" i="4" s="1"/>
  <c r="J64" i="4" l="1"/>
  <c r="I64" i="4"/>
  <c r="H64" i="4"/>
  <c r="L63" i="4"/>
  <c r="F33" i="4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G268" i="3" a="1"/>
  <c r="G268" i="3" s="1"/>
  <c r="I268" i="3" a="1"/>
  <c r="I268" i="3" s="1"/>
  <c r="H268" i="3" a="1"/>
  <c r="H268" i="3" s="1"/>
  <c r="H65" i="4" s="1"/>
  <c r="J268" i="3"/>
  <c r="G65" i="4" l="1"/>
  <c r="J65" i="4"/>
  <c r="I65" i="4"/>
  <c r="U266" i="3"/>
  <c r="U265" i="3"/>
  <c r="F32" i="4"/>
  <c r="K33" i="4"/>
  <c r="L33" i="4"/>
  <c r="J33" i="4"/>
  <c r="I33" i="4"/>
  <c r="H33" i="4"/>
  <c r="G33" i="4"/>
  <c r="L267" i="3"/>
  <c r="L64" i="4" s="1"/>
  <c r="H269" i="3" a="1"/>
  <c r="H269" i="3" s="1"/>
  <c r="H66" i="4" s="1"/>
  <c r="J269" i="3"/>
  <c r="J66" i="4" s="1"/>
  <c r="I269" i="3" a="1"/>
  <c r="I269" i="3" s="1"/>
  <c r="I66" i="4" s="1"/>
  <c r="G269" i="3" a="1"/>
  <c r="G269" i="3" s="1"/>
  <c r="G66" i="4" s="1"/>
  <c r="F31" i="4" l="1"/>
  <c r="G32" i="4"/>
  <c r="L32" i="4"/>
  <c r="K32" i="4"/>
  <c r="J32" i="4"/>
  <c r="H32" i="4"/>
  <c r="I32" i="4"/>
  <c r="M267" i="3"/>
  <c r="T267" i="3"/>
  <c r="P267" i="3"/>
  <c r="Q267" i="3"/>
  <c r="S267" i="3"/>
  <c r="R267" i="3"/>
  <c r="L268" i="3"/>
  <c r="J270" i="3"/>
  <c r="H270" i="3" a="1"/>
  <c r="H270" i="3" s="1"/>
  <c r="I270" i="3" a="1"/>
  <c r="I270" i="3" s="1"/>
  <c r="G270" i="3" a="1"/>
  <c r="G270" i="3" s="1"/>
  <c r="L65" i="4" l="1"/>
  <c r="U267" i="3"/>
  <c r="F30" i="4"/>
  <c r="L31" i="4"/>
  <c r="K31" i="4"/>
  <c r="G31" i="4"/>
  <c r="J31" i="4"/>
  <c r="I31" i="4"/>
  <c r="H31" i="4"/>
  <c r="M268" i="3"/>
  <c r="T268" i="3"/>
  <c r="Q268" i="3"/>
  <c r="S268" i="3"/>
  <c r="P268" i="3"/>
  <c r="R268" i="3"/>
  <c r="L269" i="3"/>
  <c r="L66" i="4" s="1"/>
  <c r="J271" i="3"/>
  <c r="G271" i="3" a="1"/>
  <c r="G271" i="3" s="1"/>
  <c r="I271" i="3" a="1"/>
  <c r="I271" i="3" s="1"/>
  <c r="H271" i="3" a="1"/>
  <c r="H271" i="3" s="1"/>
  <c r="U268" i="3" l="1"/>
  <c r="F29" i="4"/>
  <c r="L30" i="4"/>
  <c r="K30" i="4"/>
  <c r="J30" i="4"/>
  <c r="I30" i="4"/>
  <c r="H30" i="4"/>
  <c r="G30" i="4"/>
  <c r="M269" i="3"/>
  <c r="T269" i="3"/>
  <c r="P269" i="3"/>
  <c r="U269" i="3" s="1"/>
  <c r="R269" i="3"/>
  <c r="Q269" i="3"/>
  <c r="S269" i="3"/>
  <c r="L270" i="3"/>
  <c r="L271" i="3"/>
  <c r="I272" i="3" a="1"/>
  <c r="I272" i="3" s="1"/>
  <c r="J272" i="3"/>
  <c r="H272" i="3" a="1"/>
  <c r="H272" i="3" s="1"/>
  <c r="G272" i="3" a="1"/>
  <c r="G272" i="3" s="1"/>
  <c r="F28" i="4" l="1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U270" i="3" s="1"/>
  <c r="R270" i="3"/>
  <c r="Q270" i="3"/>
  <c r="L272" i="3"/>
  <c r="S271" i="3"/>
  <c r="R271" i="3"/>
  <c r="H273" i="3" a="1"/>
  <c r="H273" i="3" s="1"/>
  <c r="G273" i="3" a="1"/>
  <c r="G273" i="3" s="1"/>
  <c r="J273" i="3"/>
  <c r="I273" i="3" a="1"/>
  <c r="I273" i="3" s="1"/>
  <c r="F27" i="4" l="1"/>
  <c r="L28" i="4"/>
  <c r="K28" i="4"/>
  <c r="I28" i="4"/>
  <c r="J28" i="4"/>
  <c r="H28" i="4"/>
  <c r="G28" i="4"/>
  <c r="M272" i="3"/>
  <c r="T272" i="3"/>
  <c r="P272" i="3"/>
  <c r="U272" i="3" s="1"/>
  <c r="R272" i="3"/>
  <c r="Q272" i="3"/>
  <c r="S272" i="3"/>
  <c r="J274" i="3"/>
  <c r="I274" i="3" a="1"/>
  <c r="I274" i="3" s="1"/>
  <c r="H274" i="3" a="1"/>
  <c r="H274" i="3" s="1"/>
  <c r="G274" i="3" a="1"/>
  <c r="G274" i="3" s="1"/>
  <c r="F26" i="4" l="1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<sst xmlns="http://schemas.openxmlformats.org/spreadsheetml/2006/main" count="192" uniqueCount="103">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</sst>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77</v>
      </c>
      <c r="H19" s="21" t="s">
        <v>78</v>
      </c>
      <c r="I19" s="21" t="s">
        <v>79</v>
      </c>
      <c r="J19" s="21" t="s">
        <v>12</v>
      </c>
      <c r="K19" s="21" t="s">
        <v>74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111.9</v>
      </c>
      <c r="H20" s="25">
        <f>INDEX('Omkostningsindeks og vægte'!H$20:H$445,MATCH($F20,'Omkostningsindeks og vægte'!$F$20:$F$445,0))</f>
        <v>111.7</v>
      </c>
      <c r="I20" s="25">
        <f>INDEX('Omkostningsindeks og vægte'!I$20:I$445,MATCH($F20,'Omkostningsindeks og vægte'!$F$20:$F$445,0))</f>
        <v>115.9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1177.0700000000002</v>
      </c>
      <c r="L20" s="26">
        <f>INDEX('Omkostningsindeks og vægte'!L$20:L$445,MATCH($F20,'Omkostningsindeks og vægte'!$F$20:$F$445,0))</f>
        <v>98.074661861725488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112.5</v>
      </c>
      <c r="H21" s="25">
        <f>INDEX('Omkostningsindeks og vægte'!H$20:H$445,MATCH($F21,'Omkostningsindeks og vægte'!$F$20:$F$445,0))</f>
        <v>112.7</v>
      </c>
      <c r="I21" s="25">
        <f>INDEX('Omkostningsindeks og vægte'!I$20:I$445,MATCH($F21,'Omkostningsindeks og vægte'!$F$20:$F$445,0))</f>
        <v>116.1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1244.42</v>
      </c>
      <c r="L21" s="26">
        <f>INDEX('Omkostningsindeks og vægte'!L$20:L$445,MATCH($F21,'Omkostningsindeks og vægte'!$F$20:$F$445,0))</f>
        <v>99.195837254732439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112.5</v>
      </c>
      <c r="H22" s="25">
        <f>INDEX('Omkostningsindeks og vægte'!H$20:H$445,MATCH($F22,'Omkostningsindeks og vægte'!$F$20:$F$445,0))</f>
        <v>113.6</v>
      </c>
      <c r="I22" s="25">
        <f>INDEX('Omkostningsindeks og vægte'!I$20:I$445,MATCH($F22,'Omkostningsindeks og vægte'!$F$20:$F$445,0))</f>
        <v>116.6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1590.79</v>
      </c>
      <c r="L22" s="26">
        <f>INDEX('Omkostningsindeks og vægte'!L$20:L$445,MATCH($F22,'Omkostningsindeks og vægte'!$F$20:$F$445,0))</f>
        <v>101.85432686925246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112.5</v>
      </c>
      <c r="H23" s="25">
        <f>INDEX('Omkostningsindeks og vægte'!H$20:H$445,MATCH($F23,'Omkostningsindeks og vægte'!$F$20:$F$445,0))</f>
        <v>114.9</v>
      </c>
      <c r="I23" s="25">
        <f>INDEX('Omkostningsindeks og vægte'!I$20:I$445,MATCH($F23,'Omkostningsindeks og vægte'!$F$20:$F$445,0))</f>
        <v>117.7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1892.2550000000001</v>
      </c>
      <c r="L23" s="26">
        <f>INDEX('Omkostningsindeks og vægte'!L$20:L$445,MATCH($F23,'Omkostningsindeks og vægte'!$F$20:$F$445,0))</f>
        <v>104.01927815461886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115.2</v>
      </c>
      <c r="H24" s="25">
        <f>INDEX('Omkostningsindeks og vægte'!H$20:H$445,MATCH($F24,'Omkostningsindeks og vægte'!$F$20:$F$445,0))</f>
        <v>114.9</v>
      </c>
      <c r="I24" s="25">
        <f>INDEX('Omkostningsindeks og vægte'!I$20:I$445,MATCH($F24,'Omkostningsindeks og vægte'!$F$20:$F$445,0))</f>
        <v>118.4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3371.7950000000001</v>
      </c>
      <c r="L24" s="26">
        <f>INDEX('Omkostningsindeks og vægte'!L$20:L$445,MATCH($F24,'Omkostningsindeks og vægte'!$F$20:$F$445,0))</f>
        <v>116.31095879861117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115.2</v>
      </c>
      <c r="H25" s="25">
        <f>INDEX('Omkostningsindeks og vægte'!H$20:H$445,MATCH($F25,'Omkostningsindeks og vægte'!$F$20:$F$445,0))</f>
        <v>116.4</v>
      </c>
      <c r="I25" s="25">
        <f>INDEX('Omkostningsindeks og vægte'!I$20:I$445,MATCH($F25,'Omkostningsindeks og vægte'!$F$20:$F$445,0))</f>
        <v>118.5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2497.1950000000002</v>
      </c>
      <c r="L25" s="26">
        <f>INDEX('Omkostningsindeks og vægte'!L$20:L$445,MATCH($F25,'Omkostningsindeks og vægte'!$F$20:$F$445,0))</f>
        <v>110.93819466226273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115.2</v>
      </c>
      <c r="H26" s="25">
        <f>INDEX('Omkostningsindeks og vægte'!H$20:H$445,MATCH($F26,'Omkostningsindeks og vægte'!$F$20:$F$445,0))</f>
        <v>117.6</v>
      </c>
      <c r="I26" s="25">
        <f>INDEX('Omkostningsindeks og vægte'!I$20:I$445,MATCH($F26,'Omkostningsindeks og vægte'!$F$20:$F$445,0))</f>
        <v>120.6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1018.4349999999999</v>
      </c>
      <c r="L26" s="26">
        <f>INDEX('Omkostningsindeks og vægte'!L$20:L$445,MATCH($F26,'Omkostningsindeks og vægte'!$F$20:$F$445,0))</f>
        <v>100.9643701728164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113.9</v>
      </c>
      <c r="H27" s="25">
        <f>INDEX('Omkostningsindeks og vægte'!H$20:H$445,MATCH($F27,'Omkostningsindeks og vægte'!$F$20:$F$445,0))</f>
        <v>116.6</v>
      </c>
      <c r="I27" s="25">
        <f>INDEX('Omkostningsindeks og vægte'!I$20:I$445,MATCH($F27,'Omkostningsindeks og vægte'!$F$20:$F$445,0))</f>
        <v>120.9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1059.0250000000001</v>
      </c>
      <c r="L27" s="26">
        <f>INDEX('Omkostningsindeks og vægte'!L$20:L$445,MATCH($F27,'Omkostningsindeks og vægte'!$F$20:$F$445,0))</f>
        <v>100.23130821801905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113.9</v>
      </c>
      <c r="H28" s="25">
        <f>INDEX('Omkostningsindeks og vægte'!H$20:H$445,MATCH($F28,'Omkostningsindeks og vægte'!$F$20:$F$445,0))</f>
        <v>115.9</v>
      </c>
      <c r="I28" s="25">
        <f>INDEX('Omkostningsindeks og vægte'!I$20:I$445,MATCH($F28,'Omkostningsindeks og vægte'!$F$20:$F$445,0))</f>
        <v>121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1853.97</v>
      </c>
      <c r="L28" s="26">
        <f>INDEX('Omkostningsindeks og vægte'!L$20:L$445,MATCH($F28,'Omkostningsindeks og vægte'!$F$20:$F$445,0))</f>
        <v>105.94349621047512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113.9</v>
      </c>
      <c r="H29" s="25">
        <f>INDEX('Omkostningsindeks og vægte'!H$20:H$445,MATCH($F29,'Omkostningsindeks og vægte'!$F$20:$F$445,0))</f>
        <v>116.4</v>
      </c>
      <c r="I29" s="25">
        <f>INDEX('Omkostningsindeks og vægte'!I$20:I$445,MATCH($F29,'Omkostningsindeks og vægte'!$F$20:$F$445,0))</f>
        <v>122.7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789.57999999999993</v>
      </c>
      <c r="L29" s="26">
        <f>INDEX('Omkostningsindeks og vægte'!L$20:L$445,MATCH($F29,'Omkostningsindeks og vægte'!$F$20:$F$445,0))</f>
        <v>98.774442818158747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115.5</v>
      </c>
      <c r="H30" s="25">
        <f>INDEX('Omkostningsindeks og vægte'!H$20:H$445,MATCH($F30,'Omkostningsindeks og vægte'!$F$20:$F$445,0))</f>
        <v>117.5</v>
      </c>
      <c r="I30" s="25">
        <f>INDEX('Omkostningsindeks og vægte'!I$20:I$445,MATCH($F30,'Omkostningsindeks og vægte'!$F$20:$F$445,0))</f>
        <v>122.3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814.41</v>
      </c>
      <c r="L30" s="26">
        <f>INDEX('Omkostningsindeks og vægte'!L$20:L$445,MATCH($F30,'Omkostningsindeks og vægte'!$F$20:$F$445,0))</f>
        <v>100.22470893200855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115.5</v>
      </c>
      <c r="H31" s="25">
        <f>INDEX('Omkostningsindeks og vægte'!H$20:H$445,MATCH($F31,'Omkostningsindeks og vægte'!$F$20:$F$445,0))</f>
        <v>117.3</v>
      </c>
      <c r="I31" s="25">
        <f>INDEX('Omkostningsindeks og vægte'!I$20:I$445,MATCH($F31,'Omkostningsindeks og vægte'!$F$20:$F$445,0))</f>
        <v>122.9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702.09</v>
      </c>
      <c r="L31" s="26">
        <f>INDEX('Omkostningsindeks og vægte'!L$20:L$445,MATCH($F31,'Omkostningsindeks og vægte'!$F$20:$F$445,0))</f>
        <v>99.305255790740333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115.5</v>
      </c>
      <c r="H32" s="25">
        <f>INDEX('Omkostningsindeks og vægte'!H$20:H$445,MATCH($F32,'Omkostningsindeks og vægte'!$F$20:$F$445,0))</f>
        <v>117.6</v>
      </c>
      <c r="I32" s="25">
        <f>INDEX('Omkostningsindeks og vægte'!I$20:I$445,MATCH($F32,'Omkostningsindeks og vægte'!$F$20:$F$445,0))</f>
        <v>123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670.29</v>
      </c>
      <c r="L32" s="26">
        <f>INDEX('Omkostningsindeks og vægte'!L$20:L$445,MATCH($F32,'Omkostningsindeks og vægte'!$F$20:$F$445,0))</f>
        <v>99.144318329869549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116.5</v>
      </c>
      <c r="H33" s="25">
        <f>INDEX('Omkostningsindeks og vægte'!H$20:H$445,MATCH($F33,'Omkostningsindeks og vægte'!$F$20:$F$445,0))</f>
        <v>116</v>
      </c>
      <c r="I33" s="25">
        <f>INDEX('Omkostningsindeks og vægte'!I$20:I$445,MATCH($F33,'Omkostningsindeks og vægte'!$F$20:$F$445,0))</f>
        <v>122.7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521.86</v>
      </c>
      <c r="L33" s="26">
        <f>INDEX('Omkostningsindeks og vægte'!L$20:L$445,MATCH($F33,'Omkostningsindeks og vægte'!$F$20:$F$445,0))</f>
        <v>98.632209211888309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116.5</v>
      </c>
      <c r="H34" s="25">
        <f>INDEX('Omkostningsindeks og vægte'!H$20:H$445,MATCH($F34,'Omkostningsindeks og vægte'!$F$20:$F$445,0))</f>
        <v>116.4</v>
      </c>
      <c r="I34" s="25">
        <f>INDEX('Omkostningsindeks og vægte'!I$20:I$445,MATCH($F34,'Omkostningsindeks og vægte'!$F$20:$F$445,0))</f>
        <v>123.3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685.05499999999995</v>
      </c>
      <c r="L34" s="26">
        <f>INDEX('Omkostningsindeks og vægte'!L$20:L$445,MATCH($F34,'Omkostningsindeks og vægte'!$F$20:$F$445,0))</f>
        <v>100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116.5</v>
      </c>
      <c r="H35" s="25">
        <f>INDEX('Omkostningsindeks og vægte'!H$20:H$445,MATCH($F35,'Omkostningsindeks og vægte'!$F$20:$F$445,0))</f>
        <v>118.5</v>
      </c>
      <c r="I35" s="25">
        <f>INDEX('Omkostningsindeks og vægte'!I$20:I$445,MATCH($F35,'Omkostningsindeks og vægte'!$F$20:$F$445,0))</f>
        <v>124.6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484.48500000000001</v>
      </c>
      <c r="L35" s="26">
        <f>INDEX('Omkostningsindeks og vægte'!L$20:L$445,MATCH($F35,'Omkostningsindeks og vægte'!$F$20:$F$445,0))</f>
        <v>98.915469153093667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119.2</v>
      </c>
      <c r="H36" s="25">
        <f>INDEX('Omkostningsindeks og vægte'!H$20:H$445,MATCH($F36,'Omkostningsindeks og vægte'!$F$20:$F$445,0))</f>
        <v>117.7</v>
      </c>
      <c r="I36" s="25">
        <f>INDEX('Omkostningsindeks og vægte'!I$20:I$445,MATCH($F36,'Omkostningsindeks og vægte'!$F$20:$F$445,0))</f>
        <v>124.3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641.88</v>
      </c>
      <c r="L36" s="26">
        <f>INDEX('Omkostningsindeks og vægte'!L$20:L$445,MATCH($F36,'Omkostningsindeks og vægte'!$F$20:$F$445,0))</f>
        <v>101.56064998303232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119.2</v>
      </c>
      <c r="H37" s="25">
        <f>INDEX('Omkostningsindeks og vægte'!H$20:H$445,MATCH($F37,'Omkostningsindeks og vægte'!$F$20:$F$445,0))</f>
        <v>117.4</v>
      </c>
      <c r="I37" s="25">
        <f>INDEX('Omkostningsindeks og vægte'!I$20:I$445,MATCH($F37,'Omkostningsindeks og vægte'!$F$20:$F$445,0))</f>
        <v>124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634.625</v>
      </c>
      <c r="L37" s="26">
        <f>INDEX('Omkostningsindeks og vægte'!L$20:L$445,MATCH($F37,'Omkostningsindeks og vægte'!$F$20:$F$445,0))</f>
        <v>101.55324472037088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119.2</v>
      </c>
      <c r="H38" s="25">
        <f>INDEX('Omkostningsindeks og vægte'!H$20:H$445,MATCH($F38,'Omkostningsindeks og vægte'!$F$20:$F$445,0))</f>
        <v>117.7</v>
      </c>
      <c r="I38" s="25">
        <f>INDEX('Omkostningsindeks og vægte'!I$20:I$445,MATCH($F38,'Omkostningsindeks og vægte'!$F$20:$F$445,0))</f>
        <v>123.9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435.63499999999999</v>
      </c>
      <c r="L38" s="26">
        <f>INDEX('Omkostningsindeks og vægte'!L$20:L$445,MATCH($F38,'Omkostningsindeks og vægte'!$F$20:$F$445,0))</f>
        <v>100.18903411012961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119.5</v>
      </c>
      <c r="H39" s="25">
        <f>INDEX('Omkostningsindeks og vægte'!H$20:H$445,MATCH($F39,'Omkostningsindeks og vægte'!$F$20:$F$445,0))</f>
        <v>117.3</v>
      </c>
      <c r="I39" s="25">
        <f>INDEX('Omkostningsindeks og vægte'!I$20:I$445,MATCH($F39,'Omkostningsindeks og vægte'!$F$20:$F$445,0))</f>
        <v>123.5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632.57000000000005</v>
      </c>
      <c r="L39" s="26">
        <f>INDEX('Omkostningsindeks og vægte'!L$20:L$445,MATCH($F39,'Omkostningsindeks og vægte'!$F$20:$F$445,0))</f>
        <v>101.47240669029937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119.5</v>
      </c>
      <c r="H40" s="25">
        <f>INDEX('Omkostningsindeks og vægte'!H$20:H$445,MATCH($F40,'Omkostningsindeks og vægte'!$F$20:$F$445,0))</f>
        <v>116.7</v>
      </c>
      <c r="I40" s="25">
        <f>INDEX('Omkostningsindeks og vægte'!I$20:I$445,MATCH($F40,'Omkostningsindeks og vægte'!$F$20:$F$445,0))</f>
        <v>123.3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523.23</v>
      </c>
      <c r="L40" s="26">
        <f>INDEX('Omkostningsindeks og vægte'!L$20:L$445,MATCH($F40,'Omkostningsindeks og vægte'!$F$20:$F$445,0))</f>
        <v>100.42485442878646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119.5</v>
      </c>
      <c r="H41" s="25">
        <f>INDEX('Omkostningsindeks og vægte'!H$20:H$445,MATCH($F41,'Omkostningsindeks og vægte'!$F$20:$F$445,0))</f>
        <v>117.8</v>
      </c>
      <c r="I41" s="25">
        <f>INDEX('Omkostningsindeks og vægte'!I$20:I$445,MATCH($F41,'Omkostningsindeks og vægte'!$F$20:$F$445,0))</f>
        <v>122.3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570.22499999999991</v>
      </c>
      <c r="L41" s="26">
        <f>INDEX('Omkostningsindeks og vægte'!L$20:L$445,MATCH($F41,'Omkostningsindeks og vægte'!$F$20:$F$445,0))</f>
        <v>100.81007938573522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120.8</v>
      </c>
      <c r="H42" s="25">
        <f>INDEX('Omkostningsindeks og vægte'!H$20:H$445,MATCH($F42,'Omkostningsindeks og vægte'!$F$20:$F$445,0))</f>
        <v>118.4</v>
      </c>
      <c r="I42" s="25">
        <f>INDEX('Omkostningsindeks og vægte'!I$20:I$445,MATCH($F42,'Omkostningsindeks og vægte'!$F$20:$F$445,0))</f>
        <v>122.6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422.53999999999996</v>
      </c>
      <c r="L42" s="26">
        <f>INDEX('Omkostningsindeks og vægte'!L$20:L$445,MATCH($F42,'Omkostningsindeks og vægte'!$F$20:$F$445,0))</f>
        <v>100.78239630116661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120.8</v>
      </c>
      <c r="H43" s="25">
        <f>INDEX('Omkostningsindeks og vægte'!H$20:H$445,MATCH($F43,'Omkostningsindeks og vægte'!$F$20:$F$445,0))</f>
        <v>118.4</v>
      </c>
      <c r="I43" s="25">
        <f>INDEX('Omkostningsindeks og vægte'!I$20:I$445,MATCH($F43,'Omkostningsindeks og vægte'!$F$20:$F$445,0))</f>
        <v>122.2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455.93</v>
      </c>
      <c r="L43" s="26">
        <f>INDEX('Omkostningsindeks og vægte'!L$20:L$445,MATCH($F43,'Omkostningsindeks og vægte'!$F$20:$F$445,0))</f>
        <v>100.98710869332378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120.8</v>
      </c>
      <c r="H44" s="25">
        <f>INDEX('Omkostningsindeks og vægte'!H$20:H$445,MATCH($F44,'Omkostningsindeks og vægte'!$F$20:$F$445,0))</f>
        <v>118.5</v>
      </c>
      <c r="I44" s="25">
        <f>INDEX('Omkostningsindeks og vægte'!I$20:I$445,MATCH($F44,'Omkostningsindeks og vægte'!$F$20:$F$445,0))</f>
        <v>122.7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446.23500000000001</v>
      </c>
      <c r="L44" s="26">
        <f>INDEX('Omkostningsindeks og vægte'!L$20:L$445,MATCH($F44,'Omkostningsindeks og vægte'!$F$20:$F$445,0))</f>
        <v>100.9963312111679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121.5</v>
      </c>
      <c r="H45" s="25">
        <f>INDEX('Omkostningsindeks og vægte'!H$20:H$445,MATCH($F45,'Omkostningsindeks og vægte'!$F$20:$F$445,0))</f>
        <v>118.5</v>
      </c>
      <c r="I45" s="25">
        <f>INDEX('Omkostningsindeks og vægte'!I$20:I$445,MATCH($F45,'Omkostningsindeks og vægte'!$F$20:$F$445,0))</f>
        <v>123.2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435.09000000000003</v>
      </c>
      <c r="L45" s="26">
        <f>INDEX('Omkostningsindeks og vægte'!L$20:L$445,MATCH($F45,'Omkostningsindeks og vægte'!$F$20:$F$445,0))</f>
        <v>101.43146502175885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121.5</v>
      </c>
      <c r="H46" s="25">
        <f>INDEX('Omkostningsindeks og vægte'!H$20:H$445,MATCH($F46,'Omkostningsindeks og vægte'!$F$20:$F$445,0))</f>
        <v>118.5</v>
      </c>
      <c r="I46" s="25">
        <f>INDEX('Omkostningsindeks og vægte'!I$20:I$445,MATCH($F46,'Omkostningsindeks og vægte'!$F$20:$F$445,0))</f>
        <v>123.2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486.87</v>
      </c>
      <c r="L46" s="26">
        <f>INDEX('Omkostningsindeks og vægte'!L$20:L$445,MATCH($F46,'Omkostningsindeks og vægte'!$F$20:$F$445,0))</f>
        <v>101.72573972037216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121.5</v>
      </c>
      <c r="H47" s="25">
        <f>INDEX('Omkostningsindeks og vægte'!H$20:H$445,MATCH($F47,'Omkostningsindeks og vægte'!$F$20:$F$445,0))</f>
        <v>119.8</v>
      </c>
      <c r="I47" s="25">
        <f>INDEX('Omkostningsindeks og vægte'!I$20:I$445,MATCH($F47,'Omkostningsindeks og vægte'!$F$20:$F$445,0))</f>
        <v>123.4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465.815</v>
      </c>
      <c r="L47" s="26">
        <f>INDEX('Omkostningsindeks og vægte'!L$20:L$445,MATCH($F47,'Omkostningsindeks og vægte'!$F$20:$F$445,0))</f>
        <v>101.53335898359153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125.5</v>
      </c>
      <c r="H48" s="25">
        <f>INDEX('Omkostningsindeks og vægte'!H$20:H$445,MATCH($F48,'Omkostningsindeks og vægte'!$F$20:$F$445,0))</f>
        <v>119.3</v>
      </c>
      <c r="I48" s="25">
        <f>INDEX('Omkostningsindeks og vægte'!I$20:I$445,MATCH($F48,'Omkostningsindeks og vægte'!$F$20:$F$445,0))</f>
        <v>123.6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543.07999999999993</v>
      </c>
      <c r="L48" s="26">
        <f>INDEX('Omkostningsindeks og vægte'!L$20:L$445,MATCH($F48,'Omkostningsindeks og vægte'!$F$20:$F$445,0))</f>
        <v>104.45173214802645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125.5</v>
      </c>
      <c r="H49" s="25">
        <f>INDEX('Omkostningsindeks og vægte'!H$20:H$445,MATCH($F49,'Omkostningsindeks og vægte'!$F$20:$F$445,0))</f>
        <v>118.9</v>
      </c>
      <c r="I49" s="25">
        <f>INDEX('Omkostningsindeks og vægte'!I$20:I$445,MATCH($F49,'Omkostningsindeks og vægte'!$F$20:$F$445,0))</f>
        <v>123.5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530.15</v>
      </c>
      <c r="L49" s="26">
        <f>INDEX('Omkostningsindeks og vægte'!L$20:L$445,MATCH($F49,'Omkostningsindeks og vægte'!$F$20:$F$445,0))</f>
        <v>104.16057842091546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125.5</v>
      </c>
      <c r="H50" s="25">
        <f>INDEX('Omkostningsindeks og vægte'!H$20:H$445,MATCH($F50,'Omkostningsindeks og vægte'!$F$20:$F$445,0))</f>
        <v>119.6</v>
      </c>
      <c r="I50" s="25">
        <f>INDEX('Omkostningsindeks og vægte'!I$20:I$445,MATCH($F50,'Omkostningsindeks og vægte'!$F$20:$F$445,0))</f>
        <v>122.9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570.88499999999999</v>
      </c>
      <c r="L50" s="26">
        <f>INDEX('Omkostningsindeks og vægte'!L$20:L$445,MATCH($F50,'Omkostningsindeks og vægte'!$F$20:$F$445,0))</f>
        <v>104.51549214189967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124.7</v>
      </c>
      <c r="H51" s="25">
        <f>INDEX('Omkostningsindeks og vægte'!H$20:H$445,MATCH($F51,'Omkostningsindeks og vægte'!$F$20:$F$445,0))</f>
        <v>119.2</v>
      </c>
      <c r="I51" s="25">
        <f>INDEX('Omkostningsindeks og vægte'!I$20:I$445,MATCH($F51,'Omkostningsindeks og vægte'!$F$20:$F$445,0))</f>
        <v>123.2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712.94499999999994</v>
      </c>
      <c r="L51" s="26">
        <f>INDEX('Omkostningsindeks og vægte'!L$20:L$445,MATCH($F51,'Omkostningsindeks og vægte'!$F$20:$F$445,0))</f>
        <v>104.82509771957737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124.7</v>
      </c>
      <c r="H52" s="25">
        <f>INDEX('Omkostningsindeks og vægte'!H$20:H$445,MATCH($F52,'Omkostningsindeks og vægte'!$F$20:$F$445,0))</f>
        <v>118.9</v>
      </c>
      <c r="I52" s="25">
        <f>INDEX('Omkostningsindeks og vægte'!I$20:I$445,MATCH($F52,'Omkostningsindeks og vægte'!$F$20:$F$445,0))</f>
        <v>123.50000000000001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688.31999999999994</v>
      </c>
      <c r="L52" s="26">
        <f>INDEX('Omkostningsindeks og vægte'!L$20:L$445,MATCH($F52,'Omkostningsindeks og vægte'!$F$20:$F$445,0))</f>
        <v>104.75201139974681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124.7</v>
      </c>
      <c r="H53" s="25">
        <f>INDEX('Omkostningsindeks og vægte'!H$20:H$445,MATCH($F53,'Omkostningsindeks og vægte'!$F$20:$F$445,0))</f>
        <v>119.6</v>
      </c>
      <c r="I53" s="25">
        <f>INDEX('Omkostningsindeks og vægte'!I$20:I$445,MATCH($F53,'Omkostningsindeks og vægte'!$F$20:$F$445,0))</f>
        <v>122.74033391915643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738.98</v>
      </c>
      <c r="L53" s="26">
        <f>INDEX('Omkostningsindeks og vægte'!L$20:L$445,MATCH($F53,'Omkostningsindeks og vægte'!$F$20:$F$445,0))</f>
        <v>105.04741061943568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125.8</v>
      </c>
      <c r="H54" s="25">
        <f>INDEX('Omkostningsindeks og vægte'!H$20:H$445,MATCH($F54,'Omkostningsindeks og vægte'!$F$20:$F$445,0))</f>
        <v>120.8</v>
      </c>
      <c r="I54" s="25">
        <f>INDEX('Omkostningsindeks og vægte'!I$20:I$445,MATCH($F54,'Omkostningsindeks og vægte'!$F$20:$F$445,0))</f>
        <v>122.52328646748684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860.8</v>
      </c>
      <c r="L54" s="26">
        <f>INDEX('Omkostningsindeks og vægte'!L$20:L$445,MATCH($F54,'Omkostningsindeks og vægte'!$F$20:$F$445,0))</f>
        <v>106.63456839150233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125.8</v>
      </c>
      <c r="H55" s="25">
        <f>INDEX('Omkostningsindeks og vægte'!H$20:H$445,MATCH($F55,'Omkostningsindeks og vægte'!$F$20:$F$445,0))</f>
        <v>120.2</v>
      </c>
      <c r="I55" s="25">
        <f>INDEX('Omkostningsindeks og vægte'!I$20:I$445,MATCH($F55,'Omkostningsindeks og vægte'!$F$20:$F$445,0))</f>
        <v>122.41476274165203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623.21499999999992</v>
      </c>
      <c r="L55" s="26">
        <f>INDEX('Omkostningsindeks og vægte'!L$20:L$445,MATCH($F55,'Omkostningsindeks og vægte'!$F$20:$F$445,0))</f>
        <v>104.97850746108699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125.8</v>
      </c>
      <c r="H56" s="25">
        <f>INDEX('Omkostningsindeks og vægte'!H$20:H$445,MATCH($F56,'Omkostningsindeks og vægte'!$F$20:$F$445,0))</f>
        <v>120.3</v>
      </c>
      <c r="I56" s="25">
        <f>INDEX('Omkostningsindeks og vægte'!I$20:I$445,MATCH($F56,'Omkostningsindeks og vægte'!$F$20:$F$445,0))</f>
        <v>124.36818980667839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563.5</v>
      </c>
      <c r="L56" s="26">
        <f>INDEX('Omkostningsindeks og vægte'!L$20:L$445,MATCH($F56,'Omkostningsindeks og vægte'!$F$20:$F$445,0))</f>
        <v>104.63576559851357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126.3</v>
      </c>
      <c r="H57" s="25">
        <f>INDEX('Omkostningsindeks og vægte'!H$20:H$445,MATCH($F57,'Omkostningsindeks og vægte'!$F$20:$F$445,0))</f>
        <v>120.4</v>
      </c>
      <c r="I57" s="25">
        <f>INDEX('Omkostningsindeks og vægte'!I$20:I$445,MATCH($F57,'Omkostningsindeks og vægte'!$F$20:$F$445,0))</f>
        <v>124.6937609841828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474.935</v>
      </c>
      <c r="L57" s="26">
        <f>INDEX('Omkostningsindeks og vægte'!L$20:L$445,MATCH($F57,'Omkostningsindeks og vægte'!$F$20:$F$445,0))</f>
        <v>104.41243273179172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126.3</v>
      </c>
      <c r="H58" s="25">
        <f>INDEX('Omkostningsindeks og vægte'!H$20:H$445,MATCH($F58,'Omkostningsindeks og vægte'!$F$20:$F$445,0))</f>
        <v>120.7</v>
      </c>
      <c r="I58" s="25">
        <f>INDEX('Omkostningsindeks og vægte'!I$20:I$445,MATCH($F58,'Omkostningsindeks og vægte'!$F$20:$F$445,0))</f>
        <v>124.1511423550088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429.80499999999995</v>
      </c>
      <c r="L58" s="26">
        <f>INDEX('Omkostningsindeks og vægte'!L$20:L$445,MATCH($F58,'Omkostningsindeks og vægte'!$F$20:$F$445,0))</f>
        <v>104.14388307159031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126.3</v>
      </c>
      <c r="H59" s="25">
        <f>INDEX('Omkostningsindeks og vægte'!H$20:H$445,MATCH($F59,'Omkostningsindeks og vægte'!$F$20:$F$445,0))</f>
        <v>122.5</v>
      </c>
      <c r="I59" s="25">
        <f>INDEX('Omkostningsindeks og vægte'!I$20:I$445,MATCH($F59,'Omkostningsindeks og vægte'!$F$20:$F$445,0))</f>
        <v>124.58523725834799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607.32000000000005</v>
      </c>
      <c r="L59" s="26">
        <f>INDEX('Omkostningsindeks og vægte'!L$20:L$445,MATCH($F59,'Omkostningsindeks og vægte'!$F$20:$F$445,0))</f>
        <v>105.52966142118461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129.1</v>
      </c>
      <c r="H60" s="25">
        <f>INDEX('Omkostningsindeks og vægte'!H$20:H$445,MATCH($F60,'Omkostningsindeks og vægte'!$F$20:$F$445,0))</f>
        <v>121.7</v>
      </c>
      <c r="I60" s="25">
        <f>INDEX('Omkostningsindeks og vægte'!I$20:I$445,MATCH($F60,'Omkostningsindeks og vægte'!$F$20:$F$445,0))</f>
        <v>122.95738137082601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555.28</v>
      </c>
      <c r="L60" s="26">
        <f>INDEX('Omkostningsindeks og vægte'!L$20:L$445,MATCH($F60,'Omkostningsindeks og vægte'!$F$20:$F$445,0))</f>
        <v>106.72338998725282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129.1</v>
      </c>
      <c r="H61" s="25">
        <f>INDEX('Omkostningsindeks og vægte'!H$20:H$445,MATCH($F61,'Omkostningsindeks og vægte'!$F$20:$F$445,0))</f>
        <v>121.6</v>
      </c>
      <c r="I61" s="25">
        <f>INDEX('Omkostningsindeks og vægte'!I$20:I$445,MATCH($F61,'Omkostningsindeks og vægte'!$F$20:$F$445,0))</f>
        <v>122.95738137082601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581.09</v>
      </c>
      <c r="L61" s="26">
        <f>INDEX('Omkostningsindeks og vægte'!L$20:L$445,MATCH($F61,'Omkostningsindeks og vægte'!$F$20:$F$445,0))</f>
        <v>106.91108357986911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129.1</v>
      </c>
      <c r="H62" s="25">
        <f>INDEX('Omkostningsindeks og vægte'!H$20:H$445,MATCH($F62,'Omkostningsindeks og vægte'!$F$20:$F$445,0))</f>
        <v>122.1</v>
      </c>
      <c r="I62" s="25">
        <f>INDEX('Omkostningsindeks og vægte'!I$20:I$445,MATCH($F62,'Omkostningsindeks og vægte'!$F$20:$F$445,0))</f>
        <v>124.58523725834799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598.83000000000004</v>
      </c>
      <c r="L62" s="26">
        <f>INDEX('Omkostningsindeks og vægte'!L$20:L$445,MATCH($F62,'Omkostningsindeks og vægte'!$F$20:$F$445,0))</f>
        <v>107.15387552993394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128.69999999999999</v>
      </c>
      <c r="H63" s="25">
        <f>INDEX('Omkostningsindeks og vægte'!H$20:H$445,MATCH($F63,'Omkostningsindeks og vægte'!$F$20:$F$445,0))</f>
        <v>121.7</v>
      </c>
      <c r="I63" s="25">
        <f>INDEX('Omkostningsindeks og vægte'!I$20:I$445,MATCH($F63,'Omkostningsindeks og vægte'!$F$20:$F$445,0))</f>
        <v>123.71704745166961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696.66</v>
      </c>
      <c r="L63" s="26">
        <f>INDEX('Omkostningsindeks og vægte'!L$20:L$445,MATCH($F63,'Omkostningsindeks og vægte'!$F$20:$F$445,0))</f>
        <v>107.47854418784669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128.69999999999999</v>
      </c>
      <c r="H64" s="25">
        <f>INDEX('Omkostningsindeks og vægte'!H$20:H$445,MATCH($F64,'Omkostningsindeks og vægte'!$F$20:$F$445,0))</f>
        <v>121.2</v>
      </c>
      <c r="I64" s="25">
        <f>INDEX('Omkostningsindeks og vægte'!I$20:I$445,MATCH($F64,'Omkostningsindeks og vægte'!$F$20:$F$445,0))</f>
        <v>122.63181019332163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614.45000000000005</v>
      </c>
      <c r="L64" s="26">
        <f>INDEX('Omkostningsindeks og vægte'!L$20:L$445,MATCH($F64,'Omkostningsindeks og vægte'!$F$20:$F$445,0))</f>
        <v>106.84923666154471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128.69999999999999</v>
      </c>
      <c r="H65" s="25">
        <f>INDEX('Omkostningsindeks og vægte'!H$20:H$445,MATCH($F65,'Omkostningsindeks og vægte'!$F$20:$F$445,0))</f>
        <v>120.50985014985015</v>
      </c>
      <c r="I65" s="25">
        <f>INDEX('Omkostningsindeks og vægte'!I$20:I$445,MATCH($F65,'Omkostningsindeks og vægte'!$F$20:$F$445,0))</f>
        <v>121.43804920913885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804.81</v>
      </c>
      <c r="L65" s="26">
        <f>INDEX('Omkostningsindeks og vægte'!L$20:L$445,MATCH($F65,'Omkostningsindeks og vægte'!$F$20:$F$445,0))</f>
        <v>107.97498232627957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129.5</v>
      </c>
      <c r="H66" s="30">
        <f>INDEX('Omkostningsindeks og vægte'!H$20:H$445,MATCH($F66,'Omkostningsindeks og vægte'!$F$20:$F$445,0))</f>
        <v>121.73274725274727</v>
      </c>
      <c r="I66" s="30">
        <f>INDEX('Omkostningsindeks og vægte'!I$20:I$445,MATCH($F66,'Omkostningsindeks og vægte'!$F$20:$F$445,0))</f>
        <v>121.98066783831285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782.67</v>
      </c>
      <c r="L66" s="31">
        <f>INDEX('Omkostningsindeks og vægte'!L$20:L$445,MATCH($F66,'Omkostningsindeks og vægte'!$F$20:$F$445,0))</f>
        <v>108.4168086824204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46143</v>
      </c>
      <c r="G67" s="119">
        <v>129.5</v>
      </c>
      <c r="H67" s="119">
        <v>121.86376542508958</v>
      </c>
      <c r="I67" s="119">
        <v>122.30753668527665</v>
      </c>
      <c r="J67" s="119">
        <v>2.6844444444444444</v>
      </c>
      <c r="K67" s="119">
        <v>689.28257377552143</v>
      </c>
      <c r="L67" s="119">
        <v>107.82405465316511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119">
        <v>129.5</v>
      </c>
      <c r="H68" s="119">
        <v>121.99492460929493</v>
      </c>
      <c r="I68" s="119">
        <v>122.63528143532417</v>
      </c>
      <c r="J68" s="119">
        <v>2.6988888888888889</v>
      </c>
      <c r="K68" s="119">
        <v>607.03804478337895</v>
      </c>
      <c r="L68" s="119">
        <v>107.30783128713338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119">
        <v>129.86457846895161</v>
      </c>
      <c r="H69" s="119">
        <v>122.12622495713117</v>
      </c>
      <c r="I69" s="119">
        <v>122.96390443559319</v>
      </c>
      <c r="J69" s="119">
        <v>2.7133333333333334</v>
      </c>
      <c r="K69" s="119">
        <v>534.60685331997865</v>
      </c>
      <c r="L69" s="119">
        <v>107.0840229269846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119">
        <v>130.23018332755592</v>
      </c>
      <c r="H70" s="119">
        <v>122.25766662052949</v>
      </c>
      <c r="I70" s="119">
        <v>123.29340803951102</v>
      </c>
      <c r="J70" s="119">
        <v>2.7277777777777779</v>
      </c>
      <c r="K70" s="119">
        <v>470.81808145760994</v>
      </c>
      <c r="L70" s="119">
        <v>106.92022389531148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119">
        <v>130.59681746538487</v>
      </c>
      <c r="H71" s="119">
        <v>122.3892497515846</v>
      </c>
      <c r="I71" s="119">
        <v>123.62379460681143</v>
      </c>
      <c r="J71" s="119">
        <v>2.7422222222222223</v>
      </c>
      <c r="K71" s="119">
        <v>414.64052406142372</v>
      </c>
      <c r="L71" s="119">
        <v>106.80936131991588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119">
        <v>130.96448378014537</v>
      </c>
      <c r="H72" s="119">
        <v>122.52097450255489</v>
      </c>
      <c r="I72" s="119">
        <v>123.95506650355149</v>
      </c>
      <c r="J72" s="119">
        <v>2.7566666666666668</v>
      </c>
      <c r="K72" s="119">
        <v>452.03480734233591</v>
      </c>
      <c r="L72" s="119">
        <v>107.34119267231311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119">
        <v>131.33318517770215</v>
      </c>
      <c r="H73" s="119">
        <v>122.65284102586266</v>
      </c>
      <c r="I73" s="119">
        <v>124.28722610212856</v>
      </c>
      <c r="J73" s="119">
        <v>2.7711111111111113</v>
      </c>
      <c r="K73" s="119">
        <v>492.80148753321811</v>
      </c>
      <c r="L73" s="119">
        <v>107.89688293859965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119">
        <v>131.70292457210081</v>
      </c>
      <c r="H74" s="119">
        <v>122.78484947409422</v>
      </c>
      <c r="I74" s="119">
        <v>124.62027578129724</v>
      </c>
      <c r="J74" s="119">
        <v>2.7855555555555558</v>
      </c>
      <c r="K74" s="119">
        <v>537.24470366069488</v>
      </c>
      <c r="L74" s="119">
        <v>108.47852074303154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119">
        <v>132.03841661953791</v>
      </c>
      <c r="H75" s="119">
        <v>122.95745389471266</v>
      </c>
      <c r="I75" s="119">
        <v>124.79546034674379</v>
      </c>
      <c r="J75" s="119">
        <v>2.7938888888888891</v>
      </c>
      <c r="K75" s="119">
        <v>564.37417546905442</v>
      </c>
      <c r="L75" s="119">
        <v>108.90774620319536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119">
        <v>132.3747632790822</v>
      </c>
      <c r="H76" s="119">
        <v>123.13030095345904</v>
      </c>
      <c r="I76" s="119">
        <v>124.97089117734888</v>
      </c>
      <c r="J76" s="119">
        <v>2.8022222222222224</v>
      </c>
      <c r="K76" s="119">
        <v>592.8736156281218</v>
      </c>
      <c r="L76" s="119">
        <v>109.34694085925938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119">
        <v>132.71196672772078</v>
      </c>
      <c r="H77" s="119">
        <v>123.30339099142117</v>
      </c>
      <c r="I77" s="119">
        <v>125.14656861929898</v>
      </c>
      <c r="J77" s="119">
        <v>2.8105555555555557</v>
      </c>
      <c r="K77" s="119">
        <v>622.81220400601978</v>
      </c>
      <c r="L77" s="119">
        <v>109.79658074153504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74">
        <v>133.05002914798627</v>
      </c>
      <c r="H78" s="74">
        <v>123.47672435016632</v>
      </c>
      <c r="I78" s="74">
        <v>125.32249301926721</v>
      </c>
      <c r="J78" s="74">
        <v>2.818888888888889</v>
      </c>
      <c r="K78" s="74">
        <v>481.25685601753185</v>
      </c>
      <c r="L78" s="74">
        <v>109.07021434819663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74">
        <v>133.38895272797089</v>
      </c>
      <c r="H79" s="74">
        <v>123.65030137174193</v>
      </c>
      <c r="I79" s="74">
        <v>125.49866472441406</v>
      </c>
      <c r="J79" s="74">
        <v>2.8272222222222223</v>
      </c>
      <c r="K79" s="74">
        <v>371.87479624538759</v>
      </c>
      <c r="L79" s="74">
        <v>108.56515564953067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74">
        <v>133.72873966134074</v>
      </c>
      <c r="H80" s="74">
        <v>123.82412239867627</v>
      </c>
      <c r="I80" s="74">
        <v>125.67508408238798</v>
      </c>
      <c r="J80" s="74">
        <v>2.8355555555555556</v>
      </c>
      <c r="K80" s="74">
        <v>287.35354593579171</v>
      </c>
      <c r="L80" s="74">
        <v>108.23123687601139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74">
        <v>134.06939214734993</v>
      </c>
      <c r="H81" s="74">
        <v>123.9981877739791</v>
      </c>
      <c r="I81" s="74">
        <v>125.8517514413262</v>
      </c>
      <c r="J81" s="74">
        <v>2.8438888888888889</v>
      </c>
      <c r="K81" s="74">
        <v>257.37274189071132</v>
      </c>
      <c r="L81" s="74">
        <v>108.27208439950724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74">
        <v>134.41091239085475</v>
      </c>
      <c r="H82" s="74">
        <v>124.17249784114239</v>
      </c>
      <c r="I82" s="74">
        <v>126.02866714985528</v>
      </c>
      <c r="J82" s="74">
        <v>2.8522222222222222</v>
      </c>
      <c r="K82" s="74">
        <v>230.51996122972503</v>
      </c>
      <c r="L82" s="74">
        <v>108.33497119240697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74">
        <v>134.75330260232806</v>
      </c>
      <c r="H83" s="74">
        <v>124.34705294414096</v>
      </c>
      <c r="I83" s="74">
        <v>126.2058315570919</v>
      </c>
      <c r="J83" s="74">
        <v>2.8605555555555555</v>
      </c>
      <c r="K83" s="74">
        <v>206.46884411682817</v>
      </c>
      <c r="L83" s="74">
        <v>108.41765960202797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74">
        <v>135.09656499787354</v>
      </c>
      <c r="H84" s="74">
        <v>124.52185342743317</v>
      </c>
      <c r="I84" s="74">
        <v>126.38324501264348</v>
      </c>
      <c r="J84" s="74">
        <v>2.8688888888888888</v>
      </c>
      <c r="K84" s="74">
        <v>260.93650684500216</v>
      </c>
      <c r="L84" s="74">
        <v>109.03962824700186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74">
        <v>135.44070179924003</v>
      </c>
      <c r="H85" s="74">
        <v>124.69689963596161</v>
      </c>
      <c r="I85" s="74">
        <v>126.56090786660893</v>
      </c>
      <c r="J85" s="74">
        <v>2.8772222222222221</v>
      </c>
      <c r="K85" s="74">
        <v>329.77305072694202</v>
      </c>
      <c r="L85" s="74">
        <v>109.76076130761277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74">
        <v>135.78571523383593</v>
      </c>
      <c r="H86" s="74">
        <v>124.87219191515378</v>
      </c>
      <c r="I86" s="74">
        <v>126.73882046957928</v>
      </c>
      <c r="J86" s="74">
        <v>2.8855555555555554</v>
      </c>
      <c r="K86" s="74">
        <v>416.76906884613345</v>
      </c>
      <c r="L86" s="74">
        <v>110.60706658016694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74"/>
      <c r="H87" s="74"/>
      <c r="I87" s="74"/>
      <c r="J87" s="74"/>
      <c r="K87" s="74"/>
      <c r="L87" s="7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74"/>
      <c r="H88" s="74"/>
      <c r="I88" s="74"/>
      <c r="J88" s="74"/>
      <c r="K88" s="74"/>
      <c r="L88" s="7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115"/>
      <c r="H89" s="115"/>
      <c r="I89" s="115"/>
      <c r="J89" s="115"/>
      <c r="K89" s="115"/>
      <c r="L89" s="115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1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77</v>
      </c>
      <c r="H19" s="68" t="s">
        <v>10</v>
      </c>
      <c r="I19" s="68" t="s">
        <v>11</v>
      </c>
      <c r="J19" s="68" t="s">
        <v>12</v>
      </c>
      <c r="K19" s="68" t="s">
        <v>74</v>
      </c>
      <c r="L19" s="68" t="s">
        <v>4</v>
      </c>
      <c r="M19" s="69" t="s">
        <v>14</v>
      </c>
      <c r="N19" s="12"/>
      <c r="O19" s="67" t="s">
        <v>3</v>
      </c>
      <c r="P19" s="68" t="s">
        <v>77</v>
      </c>
      <c r="Q19" s="68" t="s">
        <v>10</v>
      </c>
      <c r="R19" s="68" t="s">
        <v>11</v>
      </c>
      <c r="S19" s="68" t="s">
        <v>12</v>
      </c>
      <c r="T19" s="68" t="s">
        <v>74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429.80499999999995</v>
      </c>
      <c r="L261" s="82">
        <f t="shared" si="10"/>
        <v>104.14388307159031</v>
      </c>
      <c r="M261" s="75">
        <f t="shared" si="3"/>
        <v>-2.5720084589088144E-3</v>
      </c>
      <c r="N261" s="12"/>
      <c r="O261" s="24">
        <v>45870</v>
      </c>
      <c r="P261" s="83">
        <f t="shared" si="4"/>
        <v>0.74846681383835734</v>
      </c>
      <c r="Q261" s="83">
        <f t="shared" si="5"/>
        <v>0.11251203159467546</v>
      </c>
      <c r="R261" s="83">
        <f t="shared" si="6"/>
        <v>9.2816483369450309E-2</v>
      </c>
      <c r="S261" s="83">
        <f t="shared" si="7"/>
        <v>1.7890091827626183E-2</v>
      </c>
      <c r="T261" s="83">
        <f t="shared" si="8"/>
        <v>2.8314579369890749E-2</v>
      </c>
      <c r="U261" s="75">
        <f t="shared" si="11"/>
        <v>1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1.3306382561534491E-2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customHeight="1">
      <c r="E266" s="12"/>
      <c r="F266" s="24">
        <v>46023</v>
      </c>
      <c r="G266" s="79" cm="1">
        <f t="array" ref="G266">IF(G507="","",
G507*LOOKUP($F266,_xlfn._xlws.FILTER($F$454:$F$463,G$454:G$463&lt;&gt;""),_xlfn._xlws.FILTER(G$454:G$463,G$454:G$463&lt;&gt;"")))</f>
        <v>128.69999999999999</v>
      </c>
      <c r="H266" s="79" cm="1">
        <f t="array" ref="H266">IF(H507="","",
H507*LOOKUP($F266,_xlfn._xlws.FILTER($F$454:$F$463,H$454:H$463&lt;&gt;""),_xlfn._xlws.FILTER(H$454:H$463,H$454:H$463&lt;&gt;"")))</f>
        <v>121.7</v>
      </c>
      <c r="I266" s="79" cm="1">
        <f t="array" ref="I266">IF(I507="","",
I507*LOOKUP($F266,_xlfn._xlws.FILTER($F$454:$F$463,I$454:I$463&lt;&gt;""),_xlfn._xlws.FILTER(I$454:I$463,I$454:I$463&lt;&gt;"")))</f>
        <v>123.71704745166961</v>
      </c>
      <c r="J266" s="85">
        <f t="shared" si="9"/>
        <v>2.69</v>
      </c>
      <c r="K266" s="86" cm="1">
        <f t="array" ref="K266">IF(M507="","",
M507*LOOKUP($F266,_xlfn._xlws.FILTER($F$468:$F$477,G$468:G$477&lt;&gt;""),_xlfn._xlws.FILTER(G$468:G$477,G$468:G$477&lt;&gt;"")))</f>
        <v>696.66</v>
      </c>
      <c r="L266" s="82">
        <f t="shared" si="10"/>
        <v>107.47854418784669</v>
      </c>
      <c r="M266" s="75">
        <f t="shared" si="3"/>
        <v>3.0299292144786438E-3</v>
      </c>
      <c r="N266" s="12"/>
      <c r="O266" s="24">
        <v>46023</v>
      </c>
      <c r="P266" s="83">
        <f t="shared" si="4"/>
        <v>0.73902603222148444</v>
      </c>
      <c r="Q266" s="83">
        <f t="shared" si="5"/>
        <v>0.1099244411023534</v>
      </c>
      <c r="R266" s="83">
        <f t="shared" si="6"/>
        <v>8.9622267594016841E-2</v>
      </c>
      <c r="S266" s="83">
        <f t="shared" si="7"/>
        <v>1.6956809740062806E-2</v>
      </c>
      <c r="T266" s="83">
        <f t="shared" si="8"/>
        <v>4.4470449342082517E-2</v>
      </c>
      <c r="U266" s="75">
        <f t="shared" si="11"/>
        <v>1</v>
      </c>
      <c r="V266" s="12"/>
      <c r="W266" s="12"/>
    </row>
    <row r="267" spans="5:23" ht="13.5" customHeight="1">
      <c r="E267" s="12"/>
      <c r="F267" s="24">
        <v>46054</v>
      </c>
      <c r="G267" s="79" cm="1">
        <f t="array" ref="G267">IF(G508="","",
G508*LOOKUP($F267,_xlfn._xlws.FILTER($F$454:$F$463,G$454:G$463&lt;&gt;""),_xlfn._xlws.FILTER(G$454:G$463,G$454:G$463&lt;&gt;"")))</f>
        <v>128.69999999999999</v>
      </c>
      <c r="H267" s="79" cm="1">
        <f t="array" ref="H267">IF(H508="","",
H508*LOOKUP($F267,_xlfn._xlws.FILTER($F$454:$F$463,H$454:H$463&lt;&gt;""),_xlfn._xlws.FILTER(H$454:H$463,H$454:H$463&lt;&gt;"")))</f>
        <v>121.2</v>
      </c>
      <c r="I267" s="79" cm="1">
        <f t="array" ref="I267">IF(I508="","",
I508*LOOKUP($F267,_xlfn._xlws.FILTER($F$454:$F$463,I$454:I$463&lt;&gt;""),_xlfn._xlws.FILTER(I$454:I$463,I$454:I$463&lt;&gt;"")))</f>
        <v>122.63181019332163</v>
      </c>
      <c r="J267" s="85">
        <f t="shared" si="9"/>
        <v>2.79</v>
      </c>
      <c r="K267" s="86" cm="1">
        <f t="array" ref="K267">IF(M508="","",
M508*LOOKUP($F267,_xlfn._xlws.FILTER($F$468:$F$477,G$468:G$477&lt;&gt;""),_xlfn._xlws.FILTER(G$468:G$477,G$468:G$477&lt;&gt;"")))</f>
        <v>614.45000000000005</v>
      </c>
      <c r="L267" s="82">
        <f t="shared" si="10"/>
        <v>106.84923666154471</v>
      </c>
      <c r="M267" s="75">
        <f t="shared" si="3"/>
        <v>-5.8551921321348122E-3</v>
      </c>
      <c r="N267" s="12"/>
      <c r="O267" s="24">
        <v>46054</v>
      </c>
      <c r="P267" s="83">
        <f t="shared" si="4"/>
        <v>0.74337865708564932</v>
      </c>
      <c r="Q267" s="83">
        <f t="shared" si="5"/>
        <v>0.11011758014437835</v>
      </c>
      <c r="R267" s="83">
        <f t="shared" si="6"/>
        <v>8.9359323359028728E-2</v>
      </c>
      <c r="S267" s="83">
        <f t="shared" si="7"/>
        <v>1.7690757196764589E-2</v>
      </c>
      <c r="T267" s="83">
        <f t="shared" si="8"/>
        <v>3.9453682214179088E-2</v>
      </c>
      <c r="U267" s="75">
        <f t="shared" si="11"/>
        <v>1</v>
      </c>
      <c r="V267" s="12"/>
      <c r="W267" s="12"/>
    </row>
    <row r="268" spans="5:23" ht="13.5" customHeight="1">
      <c r="E268" s="12"/>
      <c r="F268" s="24">
        <v>46082</v>
      </c>
      <c r="G268" s="79" cm="1">
        <f t="array" ref="G268">IF(G509="","",
G509*LOOKUP($F268,_xlfn._xlws.FILTER($F$454:$F$463,G$454:G$463&lt;&gt;""),_xlfn._xlws.FILTER(G$454:G$463,G$454:G$463&lt;&gt;"")))</f>
        <v>128.69999999999999</v>
      </c>
      <c r="H268" s="79" cm="1">
        <f t="array" ref="H268">IF(H509="","",
H509*LOOKUP($F268,_xlfn._xlws.FILTER($F$454:$F$463,H$454:H$463&lt;&gt;""),_xlfn._xlws.FILTER(H$454:H$463,H$454:H$463&lt;&gt;"")))</f>
        <v>120.50985014985015</v>
      </c>
      <c r="I268" s="79" cm="1">
        <f t="array" ref="I268">IF(I509="","",
I509*LOOKUP($F268,_xlfn._xlws.FILTER($F$454:$F$463,I$454:I$463&lt;&gt;""),_xlfn._xlws.FILTER(I$454:I$463,I$454:I$463&lt;&gt;"")))</f>
        <v>121.43804920913885</v>
      </c>
      <c r="J268" s="85">
        <f t="shared" si="9"/>
        <v>2.76</v>
      </c>
      <c r="K268" s="86" cm="1">
        <f t="array" ref="K268">IF(M509="","",
M509*LOOKUP($F268,_xlfn._xlws.FILTER($F$468:$F$477,G$468:G$477&lt;&gt;""),_xlfn._xlws.FILTER(G$468:G$477,G$468:G$477&lt;&gt;"")))</f>
        <v>804.81</v>
      </c>
      <c r="L268" s="82">
        <f t="shared" si="10"/>
        <v>107.97498232627957</v>
      </c>
      <c r="M268" s="75">
        <f t="shared" si="3"/>
        <v>1.0535832542264867E-2</v>
      </c>
      <c r="N268" s="12"/>
      <c r="O268" s="24">
        <v>46082</v>
      </c>
      <c r="P268" s="83">
        <f t="shared" si="4"/>
        <v>0.73562820154084752</v>
      </c>
      <c r="Q268" s="83">
        <f t="shared" si="5"/>
        <v>0.10834899016422528</v>
      </c>
      <c r="R268" s="83">
        <f t="shared" si="6"/>
        <v>8.7566864023996452E-2</v>
      </c>
      <c r="S268" s="83">
        <f t="shared" si="7"/>
        <v>1.7318073676886168E-2</v>
      </c>
      <c r="T268" s="83">
        <f t="shared" si="8"/>
        <v>5.1137870594044718E-2</v>
      </c>
      <c r="U268" s="75">
        <f t="shared" si="11"/>
        <v>1.0000000000000002</v>
      </c>
      <c r="V268" s="12"/>
      <c r="W268" s="12"/>
    </row>
    <row r="269" spans="5:23" ht="13.5" customHeight="1">
      <c r="E269" s="12"/>
      <c r="F269" s="24">
        <v>46113</v>
      </c>
      <c r="G269" s="79" cm="1">
        <f t="array" ref="G269">IF(G510="","",
G510*LOOKUP($F269,_xlfn._xlws.FILTER($F$454:$F$463,G$454:G$463&lt;&gt;""),_xlfn._xlws.FILTER(G$454:G$463,G$454:G$463&lt;&gt;"")))</f>
        <v>129.5</v>
      </c>
      <c r="H269" s="79" cm="1">
        <f t="array" ref="H269">IF(H510="","",
H510*LOOKUP($F269,_xlfn._xlws.FILTER($F$454:$F$463,H$454:H$463&lt;&gt;""),_xlfn._xlws.FILTER(H$454:H$463,H$454:H$463&lt;&gt;"")))</f>
        <v>121.73274725274727</v>
      </c>
      <c r="I269" s="79" cm="1">
        <f t="array" ref="I269">IF(I510="","",
I510*LOOKUP($F269,_xlfn._xlws.FILTER($F$454:$F$463,I$454:I$463&lt;&gt;""),_xlfn._xlws.FILTER(I$454:I$463,I$454:I$463&lt;&gt;"")))</f>
        <v>121.98066783831285</v>
      </c>
      <c r="J269" s="85">
        <f t="shared" si="9"/>
        <v>2.67</v>
      </c>
      <c r="K269" s="86" cm="1">
        <f t="array" ref="K269">IF(M510="","",
M510*LOOKUP($F269,_xlfn._xlws.FILTER($F$468:$F$477,G$468:G$477&lt;&gt;""),_xlfn._xlws.FILTER(G$468:G$477,G$468:G$477&lt;&gt;"")))</f>
        <v>782.67</v>
      </c>
      <c r="L269" s="82">
        <f t="shared" si="10"/>
        <v>108.4168086824204</v>
      </c>
      <c r="M269" s="75">
        <f t="shared" si="3"/>
        <v>4.0919326553414681E-3</v>
      </c>
      <c r="N269" s="12"/>
      <c r="O269" s="24">
        <v>46113</v>
      </c>
      <c r="P269" s="83">
        <f t="shared" si="4"/>
        <v>0.73718436224939954</v>
      </c>
      <c r="Q269" s="83">
        <f t="shared" si="5"/>
        <v>0.10900245188684643</v>
      </c>
      <c r="R269" s="83">
        <f t="shared" si="6"/>
        <v>8.7599684863771593E-2</v>
      </c>
      <c r="S269" s="83">
        <f t="shared" si="7"/>
        <v>1.6685079660753853E-2</v>
      </c>
      <c r="T269" s="83">
        <f t="shared" si="8"/>
        <v>4.9528421339228683E-2</v>
      </c>
      <c r="U269" s="75">
        <f t="shared" si="11"/>
        <v>1</v>
      </c>
      <c r="V269" s="12"/>
      <c r="W269" s="12"/>
    </row>
    <row r="270" spans="5:23" ht="13.5" customHeight="1">
      <c r="E270" s="12"/>
      <c r="F270" s="24">
        <v>46143</v>
      </c>
      <c r="G270" s="79" cm="1">
        <f t="array" ref="G270">IF(G511="","",
G511*LOOKUP($F270,_xlfn._xlws.FILTER($F$454:$F$463,G$454:G$463&lt;&gt;""),_xlfn._xlws.FILTER(G$454:G$463,G$454:G$463&lt;&gt;"")))</f>
        <v>129.5</v>
      </c>
      <c r="H270" s="79" t="str" cm="1">
        <f t="array" ref="H270">IF(H511="","",
H511*LOOKUP($F270,_xlfn._xlws.FILTER($F$454:$F$463,H$454:H$463&lt;&gt;""),_xlfn._xlws.FILTER(H$454:H$463,H$454:H$463&lt;&gt;"")))</f>
        <v/>
      </c>
      <c r="I270" s="79" t="str" cm="1">
        <f t="array" ref="I270">IF(I511="","",
I511*LOOKUP($F270,_xlfn._xlws.FILTER($F$454:$F$463,I$454:I$463&lt;&gt;""),_xlfn._xlws.FILTER(I$454:I$463,I$454:I$463&lt;&gt;"")))</f>
        <v/>
      </c>
      <c r="J270" s="85" t="str">
        <f t="shared" si="9"/>
        <v/>
      </c>
      <c r="K270" s="86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0"/>
        <v/>
      </c>
      <c r="M270" s="75" t="str">
        <f t="shared" si="3"/>
        <v/>
      </c>
      <c r="N270" s="12"/>
      <c r="O270" s="24">
        <v>46143</v>
      </c>
      <c r="P270" s="83" t="str">
        <f t="shared" si="4"/>
        <v/>
      </c>
      <c r="Q270" s="83" t="str">
        <f t="shared" si="5"/>
        <v/>
      </c>
      <c r="R270" s="83" t="str">
        <f t="shared" si="6"/>
        <v/>
      </c>
      <c r="S270" s="83" t="str">
        <f t="shared" si="7"/>
        <v/>
      </c>
      <c r="T270" s="83" t="str">
        <f t="shared" si="8"/>
        <v/>
      </c>
      <c r="U270" s="75" t="str">
        <f t="shared" si="11"/>
        <v/>
      </c>
      <c r="V270" s="12"/>
      <c r="W270" s="12"/>
    </row>
    <row r="271" spans="5:23" ht="13.5" customHeight="1">
      <c r="E271" s="12"/>
      <c r="F271" s="24">
        <v>46174</v>
      </c>
      <c r="G271" s="79" cm="1">
        <f t="array" ref="G271">IF(G512="","",
G512*LOOKUP($F271,_xlfn._xlws.FILTER($F$454:$F$463,G$454:G$463&lt;&gt;""),_xlfn._xlws.FILTER(G$454:G$463,G$454:G$463&lt;&gt;"")))</f>
        <v>129.5</v>
      </c>
      <c r="H271" s="79" t="str" cm="1">
        <f t="array" ref="H271">IF(H512="","",
H512*LOOKUP($F271,_xlfn._xlws.FILTER($F$454:$F$463,H$454:H$463&lt;&gt;""),_xlfn._xlws.FILTER(H$454:H$463,H$454:H$463&lt;&gt;"")))</f>
        <v/>
      </c>
      <c r="I271" s="79" t="str" cm="1">
        <f t="array" ref="I271">IF(I512="","",
I512*LOOKUP($F271,_xlfn._xlws.FILTER($F$454:$F$463,I$454:I$463&lt;&gt;""),_xlfn._xlws.FILTER(I$454:I$463,I$454:I$463&lt;&gt;"")))</f>
        <v/>
      </c>
      <c r="J271" s="85" t="str">
        <f t="shared" si="9"/>
        <v/>
      </c>
      <c r="K271" s="86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0"/>
        <v/>
      </c>
      <c r="M271" s="75" t="str">
        <f t="shared" si="3"/>
        <v/>
      </c>
      <c r="N271" s="12"/>
      <c r="O271" s="24">
        <v>46174</v>
      </c>
      <c r="P271" s="83" t="str">
        <f t="shared" si="4"/>
        <v/>
      </c>
      <c r="Q271" s="83" t="str">
        <f t="shared" si="5"/>
        <v/>
      </c>
      <c r="R271" s="83" t="str">
        <f t="shared" si="6"/>
        <v/>
      </c>
      <c r="S271" s="83" t="str">
        <f t="shared" si="7"/>
        <v/>
      </c>
      <c r="T271" s="83" t="str">
        <f t="shared" si="8"/>
        <v/>
      </c>
      <c r="U271" s="75" t="str">
        <f t="shared" si="11"/>
        <v/>
      </c>
      <c r="V271" s="12"/>
      <c r="W271" s="12"/>
    </row>
    <row r="272" spans="5:23" ht="13.5" customHeight="1">
      <c r="E272" s="12"/>
      <c r="F272" s="24">
        <v>46204</v>
      </c>
      <c r="G272" s="79" t="str" cm="1">
        <f t="array" ref="G272">IF(G513="","",
G513*LOOKUP($F272,_xlfn._xlws.FILTER($F$454:$F$463,G$454:G$463&lt;&gt;""),_xlfn._xlws.FILTER(G$454:G$463,G$454:G$463&lt;&gt;"")))</f>
        <v/>
      </c>
      <c r="H272" s="79" t="str" cm="1">
        <f t="array" ref="H272">IF(H513="","",
H513*LOOKUP($F272,_xlfn._xlws.FILTER($F$454:$F$463,H$454:H$463&lt;&gt;""),_xlfn._xlws.FILTER(H$454:H$463,H$454:H$463&lt;&gt;"")))</f>
        <v/>
      </c>
      <c r="I272" s="79" t="str" cm="1">
        <f t="array" ref="I272">IF(I513="","",
I513*LOOKUP($F272,_xlfn._xlws.FILTER($F$454:$F$463,I$454:I$463&lt;&gt;""),_xlfn._xlws.FILTER(I$454:I$463,I$454:I$463&lt;&gt;"")))</f>
        <v/>
      </c>
      <c r="J272" s="85" t="str">
        <f t="shared" si="9"/>
        <v/>
      </c>
      <c r="K272" s="86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0"/>
        <v/>
      </c>
      <c r="M272" s="75" t="str">
        <f t="shared" si="3"/>
        <v/>
      </c>
      <c r="N272" s="12"/>
      <c r="O272" s="24">
        <v>46204</v>
      </c>
      <c r="P272" s="83" t="str">
        <f t="shared" si="4"/>
        <v/>
      </c>
      <c r="Q272" s="83" t="str">
        <f t="shared" si="5"/>
        <v/>
      </c>
      <c r="R272" s="83" t="str">
        <f t="shared" si="6"/>
        <v/>
      </c>
      <c r="S272" s="83" t="str">
        <f t="shared" si="7"/>
        <v/>
      </c>
      <c r="T272" s="83" t="str">
        <f t="shared" si="8"/>
        <v/>
      </c>
      <c r="U272" s="75" t="str">
        <f t="shared" si="11"/>
        <v/>
      </c>
      <c r="V272" s="12"/>
      <c r="W272" s="12"/>
    </row>
    <row r="273" spans="5:23" ht="13.5" customHeight="1">
      <c r="E273" s="12"/>
      <c r="F273" s="24">
        <v>46235</v>
      </c>
      <c r="G273" s="79" t="str" cm="1">
        <f t="array" ref="G273">IF(G514="","",
G514*LOOKUP($F273,_xlfn._xlws.FILTER($F$454:$F$463,G$454:G$463&lt;&gt;""),_xlfn._xlws.FILTER(G$454:G$463,G$454:G$463&lt;&gt;"")))</f>
        <v/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customHeight="1">
      <c r="E274" s="12"/>
      <c r="F274" s="24">
        <v>46266</v>
      </c>
      <c r="G274" s="79" t="str" cm="1">
        <f t="array" ref="G274">IF(G515="","",
G515*LOOKUP($F274,_xlfn._xlws.FILTER($F$454:$F$463,G$454:G$463&lt;&gt;""),_xlfn._xlws.FILTER(G$454:G$463,G$454:G$463&lt;&gt;"")))</f>
        <v/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84</v>
      </c>
      <c r="G453" s="110" t="s">
        <v>69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>
        <v>46082</v>
      </c>
      <c r="G456" s="112"/>
      <c r="H456" s="112">
        <v>1.2107892107892109</v>
      </c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86</v>
      </c>
      <c r="G466" s="69" t="s">
        <v>74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84</v>
      </c>
      <c r="G467" s="109" t="s">
        <v>74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88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89</v>
      </c>
      <c r="G481" s="7"/>
      <c r="H481" s="7"/>
      <c r="I481" s="7"/>
      <c r="J481" s="7"/>
      <c r="K481" s="12"/>
      <c r="L481" s="100" t="s">
        <v>90</v>
      </c>
      <c r="M481" s="12"/>
      <c r="N481" s="12"/>
      <c r="O481" s="12"/>
      <c r="P481" s="64" t="s">
        <v>91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92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74</v>
      </c>
      <c r="N482" s="12"/>
      <c r="O482" s="37"/>
      <c r="P482" s="104" t="s">
        <v>3</v>
      </c>
      <c r="Q482" s="106" t="s">
        <v>92</v>
      </c>
      <c r="R482" s="107" t="s">
        <v>10</v>
      </c>
      <c r="S482" s="107" t="s">
        <v>11</v>
      </c>
      <c r="T482" s="107" t="s">
        <v>12</v>
      </c>
      <c r="U482" s="107" t="s">
        <v>74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429.80499999999995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-37.259782061294352</v>
      </c>
      <c r="V502" s="117">
        <v>104.14388307159031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>
        <v>128.69999999999999</v>
      </c>
      <c r="H507" s="74">
        <v>121.7</v>
      </c>
      <c r="I507" s="74">
        <v>114</v>
      </c>
      <c r="J507" s="74">
        <v>2.69</v>
      </c>
      <c r="K507" s="12"/>
      <c r="L507" s="24">
        <v>46023</v>
      </c>
      <c r="M507" s="74">
        <v>696.66</v>
      </c>
      <c r="N507" s="12"/>
      <c r="O507" s="12"/>
      <c r="P507" s="24">
        <v>46023</v>
      </c>
      <c r="Q507" s="74">
        <v>10.472103004291835</v>
      </c>
      <c r="R507" s="74">
        <v>4.5532646048109937</v>
      </c>
      <c r="S507" s="74">
        <v>0.33823799810998978</v>
      </c>
      <c r="T507" s="74">
        <v>-27.100271002710031</v>
      </c>
      <c r="U507" s="74">
        <v>1.6940245673705061</v>
      </c>
      <c r="V507" s="117">
        <v>107.47854418784669</v>
      </c>
      <c r="W507" s="12"/>
    </row>
    <row r="508" spans="5:23" s="93" customFormat="1">
      <c r="E508" s="12"/>
      <c r="F508" s="24">
        <v>46054</v>
      </c>
      <c r="G508" s="74">
        <v>128.69999999999999</v>
      </c>
      <c r="H508" s="74">
        <v>121.2</v>
      </c>
      <c r="I508" s="74">
        <v>113</v>
      </c>
      <c r="J508" s="74">
        <v>2.79</v>
      </c>
      <c r="K508" s="12"/>
      <c r="L508" s="24">
        <v>46054</v>
      </c>
      <c r="M508" s="74">
        <v>614.45000000000005</v>
      </c>
      <c r="N508" s="12"/>
      <c r="O508" s="12"/>
      <c r="P508" s="24">
        <v>46054</v>
      </c>
      <c r="Q508" s="74">
        <v>10.472103004291835</v>
      </c>
      <c r="R508" s="74">
        <v>4.1237113402061825</v>
      </c>
      <c r="S508" s="74">
        <v>-0.5419219843295785</v>
      </c>
      <c r="T508" s="74">
        <v>-24.390243902439021</v>
      </c>
      <c r="U508" s="74">
        <v>-10.306471743144698</v>
      </c>
      <c r="V508" s="117">
        <v>106.84923666154471</v>
      </c>
      <c r="W508" s="12"/>
    </row>
    <row r="509" spans="5:23" s="93" customFormat="1">
      <c r="E509" s="12"/>
      <c r="F509" s="24">
        <v>46082</v>
      </c>
      <c r="G509" s="74">
        <v>128.69999999999999</v>
      </c>
      <c r="H509" s="74">
        <v>99.53</v>
      </c>
      <c r="I509" s="74">
        <v>111.9</v>
      </c>
      <c r="J509" s="74">
        <v>2.76</v>
      </c>
      <c r="K509" s="12"/>
      <c r="L509" s="24">
        <v>46082</v>
      </c>
      <c r="M509" s="74">
        <v>804.81</v>
      </c>
      <c r="N509" s="12"/>
      <c r="O509" s="12"/>
      <c r="P509" s="24">
        <v>46082</v>
      </c>
      <c r="Q509" s="74">
        <v>10.472103004291835</v>
      </c>
      <c r="R509" s="74">
        <v>3.5307990978094042</v>
      </c>
      <c r="S509" s="74">
        <v>-1.5100979650130932</v>
      </c>
      <c r="T509" s="74">
        <v>-25.203252032520329</v>
      </c>
      <c r="U509" s="74">
        <v>17.481078161607464</v>
      </c>
      <c r="V509" s="117">
        <v>107.97498232627957</v>
      </c>
      <c r="W509" s="12"/>
    </row>
    <row r="510" spans="5:23" s="93" customFormat="1">
      <c r="E510" s="12"/>
      <c r="F510" s="24">
        <v>46113</v>
      </c>
      <c r="G510" s="74">
        <v>129.5</v>
      </c>
      <c r="H510" s="74">
        <v>100.54</v>
      </c>
      <c r="I510" s="74">
        <v>112.4</v>
      </c>
      <c r="J510" s="74">
        <v>2.67</v>
      </c>
      <c r="K510" s="12"/>
      <c r="L510" s="24">
        <v>46113</v>
      </c>
      <c r="M510" s="74">
        <v>782.67</v>
      </c>
      <c r="N510" s="12"/>
      <c r="O510" s="12"/>
      <c r="P510" s="24">
        <v>46113</v>
      </c>
      <c r="Q510" s="74">
        <v>11.158798283261802</v>
      </c>
      <c r="R510" s="74">
        <v>4.5813979834598522</v>
      </c>
      <c r="S510" s="74">
        <v>-1.0700179737933033</v>
      </c>
      <c r="T510" s="74">
        <v>-27.64227642276423</v>
      </c>
      <c r="U510" s="74">
        <v>14.249220865477957</v>
      </c>
      <c r="V510" s="117">
        <v>108.4168086824204</v>
      </c>
      <c r="W510" s="12"/>
    </row>
    <row r="511" spans="5:23" s="93" customFormat="1">
      <c r="E511" s="12"/>
      <c r="F511" s="24">
        <v>46143</v>
      </c>
      <c r="G511" s="74">
        <v>129.5</v>
      </c>
      <c r="H511" s="74"/>
      <c r="I511" s="74"/>
      <c r="J511" s="74"/>
      <c r="K511" s="12"/>
      <c r="L511" s="24">
        <v>46143</v>
      </c>
      <c r="M511" s="74"/>
      <c r="N511" s="12"/>
      <c r="O511" s="12"/>
      <c r="P511" s="24">
        <v>46143</v>
      </c>
      <c r="Q511" s="74">
        <v>11.158798283261802</v>
      </c>
      <c r="R511" s="74"/>
      <c r="S511" s="74"/>
      <c r="T511" s="74"/>
      <c r="U511" s="74"/>
      <c r="V511" s="117"/>
      <c r="W511" s="12"/>
    </row>
    <row r="512" spans="5:23" s="93" customFormat="1">
      <c r="E512" s="12"/>
      <c r="F512" s="24">
        <v>46174</v>
      </c>
      <c r="G512" s="74">
        <v>129.5</v>
      </c>
      <c r="H512" s="74"/>
      <c r="I512" s="74"/>
      <c r="J512" s="74"/>
      <c r="K512" s="12"/>
      <c r="L512" s="24">
        <v>46174</v>
      </c>
      <c r="M512" s="74"/>
      <c r="N512" s="12"/>
      <c r="O512" s="12"/>
      <c r="P512" s="24">
        <v>46174</v>
      </c>
      <c r="Q512" s="74">
        <v>11.158798283261802</v>
      </c>
      <c r="R512" s="74"/>
      <c r="S512" s="74"/>
      <c r="T512" s="74"/>
      <c r="U512" s="74"/>
      <c r="V512" s="117"/>
      <c r="W512" s="12"/>
    </row>
    <row r="513" spans="5:23" s="93" customFormat="1">
      <c r="E513" s="12"/>
      <c r="F513" s="24">
        <v>46204</v>
      </c>
      <c r="G513" s="74"/>
      <c r="H513" s="74"/>
      <c r="I513" s="74"/>
      <c r="J513" s="74"/>
      <c r="K513" s="12"/>
      <c r="L513" s="24">
        <v>46204</v>
      </c>
      <c r="M513" s="74"/>
      <c r="N513" s="12"/>
      <c r="O513" s="12"/>
      <c r="P513" s="24">
        <v>46204</v>
      </c>
      <c r="Q513" s="74"/>
      <c r="R513" s="74"/>
      <c r="S513" s="74"/>
      <c r="T513" s="74"/>
      <c r="U513" s="74"/>
      <c r="V513" s="117"/>
      <c r="W513" s="12"/>
    </row>
    <row r="514" spans="5:23" s="93" customFormat="1">
      <c r="E514" s="12"/>
      <c r="F514" s="24">
        <v>46235</v>
      </c>
      <c r="G514" s="74"/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/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/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/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 hidden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 hidden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 hidden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 hidden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 hidden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 hidden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 hidden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 hidden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 hidden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 hidden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 hidden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 hidden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 hidden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 hidden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 hidden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 hidden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 hidden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 hidden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 hidden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 hidden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 hidden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 hidden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 hidden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 hidden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 hidden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 hidden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 hidden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 hidden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 hidden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 hidden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 hidden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 hidden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 hidden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 hidden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 hidden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 hidden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 hidden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 hidden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 hidden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 hidden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 hidden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 hidden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 hidden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 hidden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 hidden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 hidden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 hidden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 hidden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 hidden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 hidden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 hidden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 hidden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 hidden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 hidden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 hidden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 hidden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 hidden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 hidden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 hidden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 hidden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 hidden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 hidden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 hidden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 hidden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 hidden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 hidden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 hidden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 hidden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 hidden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 hidden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 hidden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 hidden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 hidden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 hidden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 hidden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 hidden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 hidden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 hidden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 hidden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 hidden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 hidden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 hidden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 hidden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 hidden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 hidden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 hidden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 hidden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 hidden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 hidden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 hidden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 hidden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 hidden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 hidden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 hidden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 hidden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 hidden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 hidden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 hidden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 hidden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 hidden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 hidden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 hidden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 hidden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 hidden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 hidden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 hidden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 hidden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 hidden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 hidden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 hidden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 hidden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 hidden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 hidden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 hidden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 hidden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 hidden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 hidden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 hidden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 hidden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 hidden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 hidden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 hidden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 hidden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 hidden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 hidden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 hidden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 hidden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 hidden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 hidden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 hidden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 hidden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 hidden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 hidden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 hidden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 hidden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 hidden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 hidden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 hidden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 hidden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 hidden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 hidden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 hidden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 hidden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 hidden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 hidden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 hidden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 hidden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 hidden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 hidden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 hidden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 hidden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 hidden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 hidden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 hidden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 hidden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 hidden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 hidden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 hidden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 hidden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 hidden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 hidden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 hidden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 hidden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 hidden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 hidden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 hidden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 hidden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 hidden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4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109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93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81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72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69</v>
      </c>
      <c r="G39" s="3" t="s">
        <v>68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95</v>
      </c>
      <c r="H40" s="3"/>
      <c r="I40" s="3"/>
      <c r="J40" s="3" t="s">
        <v>31</v>
      </c>
      <c r="K40" s="3" t="s">
        <v>32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94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33</v>
      </c>
      <c r="H42" s="43"/>
      <c r="I42" s="43"/>
      <c r="J42" s="43" t="s">
        <v>31</v>
      </c>
      <c r="K42" s="4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73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34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35</v>
      </c>
      <c r="G48" s="3" t="s">
        <v>96</v>
      </c>
      <c r="H48" s="3"/>
      <c r="I48" s="3"/>
      <c r="J48" s="3" t="s">
        <v>31</v>
      </c>
      <c r="K48" s="3" t="s">
        <v>32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97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74</v>
      </c>
      <c r="G50" s="3" t="s">
        <v>75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37</v>
      </c>
      <c r="G51" s="3" t="s">
        <v>38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41</v>
      </c>
      <c r="H53" s="43"/>
      <c r="I53" s="43"/>
      <c r="J53" s="43" t="s">
        <v>31</v>
      </c>
      <c r="K53" s="4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42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43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44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45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46</v>
      </c>
      <c r="H63" s="3"/>
      <c r="I63" s="3"/>
      <c r="J63" s="45" t="s">
        <v>47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46</v>
      </c>
      <c r="H64" s="3"/>
      <c r="I64" s="3"/>
      <c r="J64" s="46" t="s">
        <v>48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49</v>
      </c>
      <c r="J65" s="46" t="s">
        <v>50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49</v>
      </c>
      <c r="J66" s="48" t="s">
        <v>51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52</v>
      </c>
      <c r="H67" s="3"/>
      <c r="I67" s="3"/>
      <c r="J67" s="48" t="s">
        <v>53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49</v>
      </c>
      <c r="H68" s="3"/>
      <c r="I68" s="3"/>
      <c r="J68" s="48" t="s">
        <v>54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70</v>
      </c>
      <c r="H69" s="3"/>
      <c r="I69" s="3"/>
      <c r="J69" s="48" t="s">
        <v>76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49</v>
      </c>
      <c r="H70" s="3"/>
      <c r="I70" s="3"/>
      <c r="J70" s="48" t="s">
        <v>80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>
        <v>46082</v>
      </c>
      <c r="G71" s="3" t="s">
        <v>98</v>
      </c>
      <c r="H71" s="3"/>
      <c r="I71" s="3"/>
      <c r="J71" s="48" t="s">
        <v>99</v>
      </c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>
        <v>46082</v>
      </c>
      <c r="G72" s="3" t="s">
        <v>100</v>
      </c>
      <c r="H72" s="3"/>
      <c r="I72" s="3"/>
      <c r="J72" s="48" t="s">
        <v>101</v>
      </c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>
        <v>46082</v>
      </c>
      <c r="G73" s="3" t="s">
        <v>64</v>
      </c>
      <c r="H73" s="3"/>
      <c r="I73" s="3"/>
      <c r="J73" s="48" t="s">
        <v>102</v>
      </c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55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56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57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58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59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60</v>
      </c>
      <c r="I97" s="20" t="s">
        <v>3</v>
      </c>
      <c r="J97" s="20"/>
      <c r="K97" s="57" t="s">
        <v>61</v>
      </c>
      <c r="L97" s="42"/>
      <c r="M97" s="57" t="s">
        <v>62</v>
      </c>
      <c r="N97" s="57" t="s">
        <v>63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64</v>
      </c>
      <c r="G98" s="46"/>
      <c r="H98" s="48" t="s">
        <v>49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64</v>
      </c>
      <c r="G99" s="46"/>
      <c r="H99" s="48" t="s">
        <v>49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64</v>
      </c>
      <c r="G100" s="46"/>
      <c r="H100" s="48" t="s">
        <v>49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64</v>
      </c>
      <c r="G101" s="46"/>
      <c r="H101" s="48" t="s">
        <v>46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64</v>
      </c>
      <c r="G102" s="46"/>
      <c r="H102" s="48" t="s">
        <v>46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65</v>
      </c>
      <c r="G103" s="46"/>
      <c r="H103" s="48" t="s">
        <v>46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65</v>
      </c>
      <c r="G104" s="46"/>
      <c r="H104" s="48" t="s">
        <v>46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65</v>
      </c>
      <c r="G105" s="46"/>
      <c r="H105" s="48" t="s">
        <v>46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65</v>
      </c>
      <c r="G106" s="46"/>
      <c r="H106" s="48" t="s">
        <v>46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65</v>
      </c>
      <c r="G107" s="46"/>
      <c r="H107" s="48" t="s">
        <v>46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0F693B62-6251-4048-AC60-3D1549D6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2025-12-19T08:59:08Z</cp:lastPrinted>
  <dcterms:created xsi:type="dcterms:W3CDTF">2024-09-24T07:20:07Z</dcterms:created>
  <dcterms:modified xsi:type="dcterms:W3CDTF">2026-03-19T10:03:22Z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