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\"/>
    </mc:Choice>
  </mc:AlternateContent>
  <xr:revisionPtr revIDLastSave="0" documentId="13_ncr:1_{B79186D1-10CA-43D8-AFF5-088492E74FFB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222" i="3" l="1"/>
  <c r="I184" i="3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0" i="4"/>
  <c r="J52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J53" i="4" l="1"/>
  <c r="F44" i="4"/>
  <c r="K45" i="4"/>
  <c r="J45" i="4"/>
  <c r="H45" i="4"/>
  <c r="G252" i="3" a="1"/>
  <c r="G252" i="3" s="1"/>
  <c r="G254" i="3" a="1"/>
  <c r="G254" i="3" s="1"/>
  <c r="G243" i="3" a="1"/>
  <c r="G243" i="3" s="1"/>
  <c r="G47" i="4" s="1"/>
  <c r="G249" i="3" a="1"/>
  <c r="G249" i="3" s="1"/>
  <c r="H257" i="3" a="1"/>
  <c r="H257" i="3" s="1"/>
  <c r="G257" i="3" a="1"/>
  <c r="G257" i="3" s="1"/>
  <c r="I247" i="3" a="1"/>
  <c r="I247" i="3" s="1"/>
  <c r="I48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0" i="4" s="1"/>
  <c r="G253" i="3" a="1"/>
  <c r="G253" i="3" s="1"/>
  <c r="I249" i="3" a="1"/>
  <c r="I249" i="3" s="1"/>
  <c r="G245" i="3" a="1"/>
  <c r="G245" i="3" s="1"/>
  <c r="G46" i="4" s="1"/>
  <c r="H242" i="3" a="1"/>
  <c r="H242" i="3" s="1"/>
  <c r="H46" i="4" s="1"/>
  <c r="H249" i="3" a="1"/>
  <c r="H249" i="3" s="1"/>
  <c r="H53" i="4" s="1"/>
  <c r="I245" i="3" a="1"/>
  <c r="I245" i="3" s="1"/>
  <c r="I49" i="4" s="1"/>
  <c r="J257" i="3"/>
  <c r="H54" i="4"/>
  <c r="H51" i="4"/>
  <c r="I257" i="3" a="1"/>
  <c r="I257" i="3" s="1"/>
  <c r="I54" i="4" s="1"/>
  <c r="L253" i="3"/>
  <c r="I52" i="4"/>
  <c r="H52" i="4"/>
  <c r="F13" i="5"/>
  <c r="G52" i="4" l="1"/>
  <c r="J54" i="4"/>
  <c r="H47" i="4"/>
  <c r="I47" i="4"/>
  <c r="I45" i="4"/>
  <c r="H49" i="4"/>
  <c r="G48" i="4"/>
  <c r="H50" i="4"/>
  <c r="I46" i="4"/>
  <c r="G54" i="4"/>
  <c r="G45" i="4"/>
  <c r="L255" i="3"/>
  <c r="P255" i="3" s="1"/>
  <c r="G50" i="4"/>
  <c r="S253" i="3"/>
  <c r="T253" i="3"/>
  <c r="I53" i="4"/>
  <c r="L243" i="3"/>
  <c r="P243" i="3" s="1"/>
  <c r="I51" i="4"/>
  <c r="L254" i="3"/>
  <c r="P254" i="3" s="1"/>
  <c r="P253" i="3"/>
  <c r="R253" i="3"/>
  <c r="Q253" i="3"/>
  <c r="G53" i="4"/>
  <c r="F43" i="4"/>
  <c r="K44" i="4"/>
  <c r="J44" i="4"/>
  <c r="G44" i="4"/>
  <c r="I44" i="4"/>
  <c r="H44" i="4"/>
  <c r="J258" i="3"/>
  <c r="I258" i="3" a="1"/>
  <c r="I258" i="3" s="1"/>
  <c r="I55" i="4" s="1"/>
  <c r="H258" i="3" a="1"/>
  <c r="H258" i="3" s="1"/>
  <c r="H48" i="4"/>
  <c r="G51" i="4"/>
  <c r="G49" i="4"/>
  <c r="G258" i="3" a="1"/>
  <c r="G258" i="3" s="1"/>
  <c r="G55" i="4" s="1"/>
  <c r="L242" i="3"/>
  <c r="L249" i="3"/>
  <c r="R249" i="3" s="1"/>
  <c r="L244" i="3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J55" i="4" l="1"/>
  <c r="L45" i="4"/>
  <c r="H55" i="4"/>
  <c r="L44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M252" i="3"/>
  <c r="M249" i="3"/>
  <c r="M256" i="3"/>
  <c r="M253" i="3"/>
  <c r="L51" i="4"/>
  <c r="M245" i="3"/>
  <c r="M251" i="3"/>
  <c r="M248" i="3"/>
  <c r="L48" i="4"/>
  <c r="M242" i="3"/>
  <c r="L52" i="4"/>
  <c r="M246" i="3"/>
  <c r="L50" i="4"/>
  <c r="M244" i="3"/>
  <c r="L257" i="3"/>
  <c r="L54" i="4" s="1"/>
  <c r="M250" i="3"/>
  <c r="L53" i="4"/>
  <c r="M247" i="3"/>
  <c r="H259" i="3" a="1"/>
  <c r="H259" i="3" s="1"/>
  <c r="G259" i="3" a="1"/>
  <c r="G259" i="3" s="1"/>
  <c r="J259" i="3"/>
  <c r="G56" i="4" l="1"/>
  <c r="J56" i="4"/>
  <c r="I56" i="4"/>
  <c r="H56" i="4"/>
  <c r="U254" i="3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G260" i="3" a="1"/>
  <c r="G260" i="3" s="1"/>
  <c r="U250" i="3"/>
  <c r="U246" i="3"/>
  <c r="U245" i="3"/>
  <c r="I260" i="3" a="1"/>
  <c r="I260" i="3" s="1"/>
  <c r="I57" i="4" s="1"/>
  <c r="H260" i="3" a="1"/>
  <c r="H260" i="3" s="1"/>
  <c r="H57" i="4" s="1"/>
  <c r="U251" i="3"/>
  <c r="U248" i="3"/>
  <c r="U247" i="3"/>
  <c r="U242" i="3"/>
  <c r="M257" i="3"/>
  <c r="U244" i="3"/>
  <c r="U256" i="3"/>
  <c r="L258" i="3"/>
  <c r="L55" i="4" l="1"/>
  <c r="G57" i="4"/>
  <c r="J57" i="4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I261" i="3" a="1"/>
  <c r="I261" i="3" s="1"/>
  <c r="I58" i="4" s="1"/>
  <c r="H261" i="3" a="1"/>
  <c r="H261" i="3" s="1"/>
  <c r="H58" i="4" s="1"/>
  <c r="M258" i="3"/>
  <c r="U257" i="3"/>
  <c r="J261" i="3"/>
  <c r="L259" i="3"/>
  <c r="J58" i="4" l="1"/>
  <c r="L56" i="4"/>
  <c r="G58" i="4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G262" i="3" a="1"/>
  <c r="G262" i="3" s="1"/>
  <c r="G59" i="4" s="1"/>
  <c r="U258" i="3"/>
  <c r="M259" i="3"/>
  <c r="J262" i="3"/>
  <c r="J59" i="4" s="1"/>
  <c r="I262" i="3" a="1"/>
  <c r="I262" i="3" s="1"/>
  <c r="I59" i="4" s="1"/>
  <c r="L260" i="3"/>
  <c r="H59" i="4" l="1"/>
  <c r="L57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H60" i="4" s="1"/>
  <c r="G263" i="3" a="1"/>
  <c r="G263" i="3" s="1"/>
  <c r="G60" i="4" s="1"/>
  <c r="M260" i="3"/>
  <c r="L261" i="3"/>
  <c r="U259" i="3"/>
  <c r="J263" i="3"/>
  <c r="J60" i="4" s="1"/>
  <c r="I263" i="3" a="1"/>
  <c r="I263" i="3" s="1"/>
  <c r="I60" i="4" s="1"/>
  <c r="L58" i="4" l="1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H61" i="4" s="1"/>
  <c r="U260" i="3"/>
  <c r="L263" i="3"/>
  <c r="M261" i="3"/>
  <c r="L262" i="3"/>
  <c r="L60" i="4" s="1"/>
  <c r="J264" i="3"/>
  <c r="J61" i="4" s="1"/>
  <c r="I264" i="3" a="1"/>
  <c r="I264" i="3" s="1"/>
  <c r="I61" i="4" s="1"/>
  <c r="G264" i="3" a="1"/>
  <c r="G264" i="3" s="1"/>
  <c r="G61" i="4" l="1"/>
  <c r="L59" i="4"/>
  <c r="T263" i="3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G62" i="4" s="1"/>
  <c r="I265" i="3" a="1"/>
  <c r="I265" i="3" s="1"/>
  <c r="I62" i="4" s="1"/>
  <c r="J265" i="3"/>
  <c r="J62" i="4" s="1"/>
  <c r="M262" i="3"/>
  <c r="H265" i="3" a="1"/>
  <c r="H265" i="3" s="1"/>
  <c r="H62" i="4" s="1"/>
  <c r="M263" i="3"/>
  <c r="U263" i="3" l="1"/>
  <c r="U262" i="3"/>
  <c r="F35" i="4"/>
  <c r="G36" i="4"/>
  <c r="L36" i="4"/>
  <c r="K36" i="4"/>
  <c r="J36" i="4"/>
  <c r="I36" i="4"/>
  <c r="H36" i="4"/>
  <c r="J266" i="3"/>
  <c r="H266" i="3" a="1"/>
  <c r="H266" i="3" s="1"/>
  <c r="H63" i="4" s="1"/>
  <c r="G266" i="3" a="1"/>
  <c r="G266" i="3" s="1"/>
  <c r="G63" i="4" s="1"/>
  <c r="L265" i="3"/>
  <c r="I266" i="3" a="1"/>
  <c r="I266" i="3" s="1"/>
  <c r="I63" i="4" s="1"/>
  <c r="L264" i="3"/>
  <c r="L61" i="4" s="1"/>
  <c r="J63" i="4" l="1"/>
  <c r="L62" i="4"/>
  <c r="T265" i="3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I64" i="4" s="1"/>
  <c r="J267" i="3"/>
  <c r="H267" i="3" a="1"/>
  <c r="H267" i="3" s="1"/>
  <c r="H64" i="4" s="1"/>
  <c r="G267" i="3" a="1"/>
  <c r="G267" i="3" s="1"/>
  <c r="G64" i="4" s="1"/>
  <c r="M264" i="3"/>
  <c r="M265" i="3"/>
  <c r="J64" i="4" l="1"/>
  <c r="U265" i="3"/>
  <c r="U264" i="3"/>
  <c r="F33" i="4"/>
  <c r="L34" i="4"/>
  <c r="K34" i="4"/>
  <c r="J34" i="4"/>
  <c r="I34" i="4"/>
  <c r="H34" i="4"/>
  <c r="G34" i="4"/>
  <c r="J268" i="3"/>
  <c r="I268" i="3" a="1"/>
  <c r="I268" i="3" s="1"/>
  <c r="I65" i="4" s="1"/>
  <c r="H268" i="3" a="1"/>
  <c r="H268" i="3" s="1"/>
  <c r="H65" i="4" s="1"/>
  <c r="G268" i="3" a="1"/>
  <c r="G268" i="3" s="1"/>
  <c r="G65" i="4" s="1"/>
  <c r="L266" i="3"/>
  <c r="L63" i="4" l="1"/>
  <c r="J65" i="4"/>
  <c r="T266" i="3"/>
  <c r="R266" i="3"/>
  <c r="Q266" i="3"/>
  <c r="P266" i="3"/>
  <c r="S266" i="3"/>
  <c r="F32" i="4"/>
  <c r="I33" i="4"/>
  <c r="L33" i="4"/>
  <c r="K33" i="4"/>
  <c r="J33" i="4"/>
  <c r="H33" i="4"/>
  <c r="G33" i="4"/>
  <c r="J269" i="3"/>
  <c r="J66" i="4" s="1"/>
  <c r="L268" i="3"/>
  <c r="R268" i="3" s="1"/>
  <c r="G269" i="3" a="1"/>
  <c r="G269" i="3" s="1"/>
  <c r="G66" i="4" s="1"/>
  <c r="M266" i="3"/>
  <c r="L267" i="3"/>
  <c r="L64" i="4" s="1"/>
  <c r="I269" i="3" a="1"/>
  <c r="I269" i="3" s="1"/>
  <c r="I66" i="4" s="1"/>
  <c r="H269" i="3" a="1"/>
  <c r="H269" i="3" s="1"/>
  <c r="H66" i="4" s="1"/>
  <c r="L65" i="4" l="1"/>
  <c r="U266" i="3"/>
  <c r="P268" i="3"/>
  <c r="S268" i="3"/>
  <c r="T267" i="3"/>
  <c r="P267" i="3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H270" i="3" a="1"/>
  <c r="H270" i="3" s="1"/>
  <c r="M268" i="3"/>
  <c r="J270" i="3"/>
  <c r="I270" i="3" a="1"/>
  <c r="I270" i="3" s="1"/>
  <c r="M267" i="3"/>
  <c r="U268" i="3" l="1"/>
  <c r="U267" i="3"/>
  <c r="F30" i="4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L66" i="4" s="1"/>
  <c r="R270" i="3" l="1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U293" i="3" s="1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<sst xmlns="http://schemas.openxmlformats.org/spreadsheetml/2006/main" count="193" uniqueCount="101">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</sst>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146.62024048096194</v>
      </c>
      <c r="I20" s="25">
        <f>INDEX('Omkostningsindeks og vægte'!I$20:I$445,MATCH($F20,'Omkostningsindeks og vægte'!$F$20:$F$445,0))</f>
        <v>117.11175447678353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224.1204872646733</v>
      </c>
      <c r="L20" s="26">
        <f>INDEX('Omkostningsindeks og vægte'!L$20:L$445,MATCH($F20,'Omkostningsindeks og vægte'!$F$20:$F$445,0))</f>
        <v>130.74571637608227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147.93286573146295</v>
      </c>
      <c r="I21" s="25">
        <f>INDEX('Omkostningsindeks og vægte'!I$20:I$445,MATCH($F21,'Omkostningsindeks og vægte'!$F$20:$F$445,0))</f>
        <v>117.31384551125596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235.38427464008859</v>
      </c>
      <c r="L21" s="26">
        <f>INDEX('Omkostningsindeks og vægte'!L$20:L$445,MATCH($F21,'Omkostningsindeks og vægte'!$F$20:$F$445,0))</f>
        <v>132.91404464500877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149.11422845691382</v>
      </c>
      <c r="I22" s="25">
        <f>INDEX('Omkostningsindeks og vægte'!I$20:I$445,MATCH($F22,'Omkostningsindeks og vægte'!$F$20:$F$445,0))</f>
        <v>117.8190730974371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260.22236987818383</v>
      </c>
      <c r="L22" s="26">
        <f>INDEX('Omkostningsindeks og vægte'!L$20:L$445,MATCH($F22,'Omkostningsindeks og vægte'!$F$20:$F$445,0))</f>
        <v>136.28907741092229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118.93057378703557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248.52535991140641</v>
      </c>
      <c r="L23" s="26">
        <f>INDEX('Omkostningsindeks og vægte'!L$20:L$445,MATCH($F23,'Omkostningsindeks og vægte'!$F$20:$F$445,0))</f>
        <v>134.90429434343835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119.63789240768914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230.76323366555928</v>
      </c>
      <c r="L24" s="26">
        <f>INDEX('Omkostningsindeks og vægte'!L$20:L$445,MATCH($F24,'Omkostningsindeks og vægte'!$F$20:$F$445,0))</f>
        <v>134.360891406886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152.78957915831666</v>
      </c>
      <c r="I25" s="25">
        <f>INDEX('Omkostningsindeks og vægte'!I$20:I$445,MATCH($F25,'Omkostningsindeks og vægte'!$F$20:$F$445,0))</f>
        <v>119.73893792492535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232.35171650055372</v>
      </c>
      <c r="L25" s="26">
        <f>INDEX('Omkostningsindeks og vægte'!L$20:L$445,MATCH($F25,'Omkostningsindeks og vægte'!$F$20:$F$445,0))</f>
        <v>135.57627280042649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154.36472945891785</v>
      </c>
      <c r="I26" s="25">
        <f>INDEX('Omkostningsindeks og vægte'!I$20:I$445,MATCH($F26,'Omkostningsindeks og vægte'!$F$20:$F$445,0))</f>
        <v>121.86089378688604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252.13554817275747</v>
      </c>
      <c r="L26" s="26">
        <f>INDEX('Omkostningsindeks og vægte'!L$20:L$445,MATCH($F26,'Omkostningsindeks og vægte'!$F$20:$F$445,0))</f>
        <v>138.0366608161998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153.05210420841684</v>
      </c>
      <c r="I27" s="25">
        <f>INDEX('Omkostningsindeks og vægte'!I$20:I$445,MATCH($F27,'Omkostningsindeks og vægte'!$F$20:$F$445,0))</f>
        <v>122.16403033859473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232.92934662236991</v>
      </c>
      <c r="L27" s="26">
        <f>INDEX('Omkostningsindeks og vægte'!L$20:L$445,MATCH($F27,'Omkostningsindeks og vægte'!$F$20:$F$445,0))</f>
        <v>135.99397395594633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152.13326653306615</v>
      </c>
      <c r="I28" s="25">
        <f>INDEX('Omkostningsindeks og vægte'!I$20:I$445,MATCH($F28,'Omkostningsindeks og vægte'!$F$20:$F$445,0))</f>
        <v>122.26507585583094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208.95769656699889</v>
      </c>
      <c r="L28" s="26">
        <f>INDEX('Omkostningsindeks og vægte'!L$20:L$445,MATCH($F28,'Omkostningsindeks og vægte'!$F$20:$F$445,0))</f>
        <v>133.67715512445682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123.98284964884677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217.7665559246955</v>
      </c>
      <c r="L29" s="26">
        <f>INDEX('Omkostningsindeks og vægte'!L$20:L$445,MATCH($F29,'Omkostningsindeks og vægte'!$F$20:$F$445,0))</f>
        <v>134.84297792753799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154.23346693386776</v>
      </c>
      <c r="I30" s="25">
        <f>INDEX('Omkostningsindeks og vægte'!I$20:I$445,MATCH($F30,'Omkostningsindeks og vægte'!$F$20:$F$445,0))</f>
        <v>123.57866757990186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208.38006644518276</v>
      </c>
      <c r="L30" s="26">
        <f>INDEX('Omkostningsindeks og vægte'!L$20:L$445,MATCH($F30,'Omkostningsindeks og vægte'!$F$20:$F$445,0))</f>
        <v>134.86015752764487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153.97094188376755</v>
      </c>
      <c r="I31" s="25">
        <f>INDEX('Omkostningsindeks og vægte'!I$20:I$445,MATCH($F31,'Omkostningsindeks og vægte'!$F$20:$F$445,0))</f>
        <v>124.1849406833192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203.75902547065337</v>
      </c>
      <c r="L31" s="26">
        <f>INDEX('Omkostningsindeks og vægte'!L$20:L$445,MATCH($F31,'Omkostningsindeks og vægte'!$F$20:$F$445,0))</f>
        <v>134.02118502417233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124.28598620055541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195.81661129568107</v>
      </c>
      <c r="L32" s="26">
        <f>INDEX('Omkostningsindeks og vægte'!L$20:L$445,MATCH($F32,'Omkostningsindeks og vægte'!$F$20:$F$445,0))</f>
        <v>133.15006720616856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152.26452905811624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184.69723145071984</v>
      </c>
      <c r="L33" s="26">
        <f>INDEX('Omkostningsindeks og vægte'!L$20:L$445,MATCH($F33,'Omkostningsindeks og vægte'!$F$20:$F$445,0))</f>
        <v>132.55975256527307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124.58912275226409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189.17386489479514</v>
      </c>
      <c r="L34" s="26">
        <f>INDEX('Omkostningsindeks og vægte'!L$20:L$445,MATCH($F34,'Omkostningsindeks og vægte'!$F$20:$F$445,0))</f>
        <v>133.48731801757702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155.54609218436875</v>
      </c>
      <c r="I35" s="25">
        <f>INDEX('Omkostningsindeks og vægte'!I$20:I$445,MATCH($F35,'Omkostningsindeks og vægte'!$F$20:$F$445,0))</f>
        <v>125.90271447633499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191.19557032115173</v>
      </c>
      <c r="L35" s="26">
        <f>INDEX('Omkostningsindeks og vægte'!L$20:L$445,MATCH($F35,'Omkostningsindeks og vægte'!$F$20:$F$445,0))</f>
        <v>134.01592181249461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125.59957792462635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209.39091915836102</v>
      </c>
      <c r="L36" s="26">
        <f>INDEX('Omkostningsindeks og vægte'!L$20:L$445,MATCH($F36,'Omkostningsindeks og vægte'!$F$20:$F$445,0))</f>
        <v>136.52756409472568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154.10220440881764</v>
      </c>
      <c r="I37" s="25">
        <f>INDEX('Omkostningsindeks og vægte'!I$20:I$445,MATCH($F37,'Omkostningsindeks og vægte'!$F$20:$F$445,0))</f>
        <v>125.29644137291767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217.04451827242528</v>
      </c>
      <c r="L37" s="26">
        <f>INDEX('Omkostningsindeks og vægte'!L$20:L$445,MATCH($F37,'Omkostningsindeks og vægte'!$F$20:$F$445,0))</f>
        <v>137.55934264521147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125.19539585568144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215.60044296788485</v>
      </c>
      <c r="L38" s="26">
        <f>INDEX('Omkostningsindeks og vægte'!L$20:L$445,MATCH($F38,'Omkostningsindeks og vægte'!$F$20:$F$445,0))</f>
        <v>137.3675718992248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153.97094188376755</v>
      </c>
      <c r="I39" s="25">
        <f>INDEX('Omkostningsindeks og vægte'!I$20:I$445,MATCH($F39,'Omkostningsindeks og vægte'!$F$20:$F$445,0))</f>
        <v>125.2015771995201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201.88172757475087</v>
      </c>
      <c r="L39" s="26">
        <f>INDEX('Omkostningsindeks og vægte'!L$20:L$445,MATCH($F39,'Omkostningsindeks og vægte'!$F$20:$F$445,0))</f>
        <v>136.3811417137959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153.18336673346695</v>
      </c>
      <c r="I40" s="25">
        <f>INDEX('Omkostningsindeks og vægte'!I$20:I$445,MATCH($F40,'Omkostningsindeks og vægte'!$F$20:$F$445,0))</f>
        <v>124.99882160891359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194.80575858250279</v>
      </c>
      <c r="L40" s="26">
        <f>INDEX('Omkostningsindeks og vægte'!L$20:L$445,MATCH($F40,'Omkostningsindeks og vægte'!$F$20:$F$445,0))</f>
        <v>135.05032645327105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154.62725450901803</v>
      </c>
      <c r="I41" s="25">
        <f>INDEX('Omkostningsindeks og vægte'!I$20:I$445,MATCH($F41,'Omkostningsindeks og vægte'!$F$20:$F$445,0))</f>
        <v>123.98504365588104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204.04784053156149</v>
      </c>
      <c r="L41" s="26">
        <f>INDEX('Omkostningsindeks og vægte'!L$20:L$445,MATCH($F41,'Omkostningsindeks og vægte'!$F$20:$F$445,0))</f>
        <v>136.21951192820978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124.28917704179081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211.2682170542636</v>
      </c>
      <c r="L42" s="26">
        <f>INDEX('Omkostningsindeks og vægte'!L$20:L$445,MATCH($F42,'Omkostningsindeks og vægte'!$F$20:$F$445,0))</f>
        <v>138.07598615499302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123.88366586057779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203.18139534883721</v>
      </c>
      <c r="L43" s="26">
        <f>INDEX('Omkostningsindeks og vægte'!L$20:L$445,MATCH($F43,'Omkostningsindeks og vægte'!$F$20:$F$445,0))</f>
        <v>137.0882619013332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124.39055483709407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205.2031007751938</v>
      </c>
      <c r="L44" s="26">
        <f>INDEX('Omkostningsindeks og vægte'!L$20:L$445,MATCH($F44,'Omkostningsindeks og vægte'!$F$20:$F$445,0))</f>
        <v>137.43532986119024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201.15968992248065</v>
      </c>
      <c r="L45" s="26">
        <f>INDEX('Omkostningsindeks og vægte'!L$20:L$445,MATCH($F45,'Omkostningsindeks og vægte'!$F$20:$F$445,0))</f>
        <v>137.80191181269996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201.30409745293468</v>
      </c>
      <c r="L46" s="26">
        <f>INDEX('Omkostningsindeks og vægte'!L$20:L$445,MATCH($F46,'Omkostningsindeks og vægte'!$F$20:$F$445,0))</f>
        <v>137.70589563820323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157.25250501002006</v>
      </c>
      <c r="I47" s="25">
        <f>INDEX('Omkostningsindeks og vægte'!I$20:I$445,MATCH($F47,'Omkostningsindeks og vægte'!$F$20:$F$445,0))</f>
        <v>125.10019940421685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206.50276854928018</v>
      </c>
      <c r="L47" s="26">
        <f>INDEX('Omkostningsindeks og vægte'!L$20:L$445,MATCH($F47,'Omkostningsindeks og vægte'!$F$20:$F$445,0))</f>
        <v>138.10956989288141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156.59619238476955</v>
      </c>
      <c r="I48" s="25">
        <f>INDEX('Omkostningsindeks og vægte'!I$20:I$445,MATCH($F48,'Omkostningsindeks og vægte'!$F$20:$F$445,0))</f>
        <v>125.30295499482335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196.82746400885938</v>
      </c>
      <c r="L48" s="26">
        <f>INDEX('Omkostningsindeks og vægte'!L$20:L$445,MATCH($F48,'Omkostningsindeks og vægte'!$F$20:$F$445,0))</f>
        <v>139.71098725461556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188.01860465116278</v>
      </c>
      <c r="L49" s="26">
        <f>INDEX('Omkostningsindeks og vægte'!L$20:L$445,MATCH($F49,'Omkostningsindeks og vægte'!$F$20:$F$445,0))</f>
        <v>138.32724173886882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124.59331042770059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192.92846068660023</v>
      </c>
      <c r="L50" s="26">
        <f>INDEX('Omkostningsindeks og vægte'!L$20:L$445,MATCH($F50,'Omkostningsindeks og vægte'!$F$20:$F$445,0))</f>
        <v>139.01964077648216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156.46492985971946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195.09457364341085</v>
      </c>
      <c r="L51" s="26">
        <f>INDEX('Omkostningsindeks og vægte'!L$20:L$445,MATCH($F51,'Omkostningsindeks og vægte'!$F$20:$F$445,0))</f>
        <v>138.40643447855498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125.20157719952012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197.26068660022148</v>
      </c>
      <c r="L52" s="26">
        <f>INDEX('Omkostningsindeks og vægte'!L$20:L$445,MATCH($F52,'Omkostningsindeks og vægte'!$F$20:$F$445,0))</f>
        <v>138.85389848429278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124.43144447509424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218.63300110741972</v>
      </c>
      <c r="L53" s="26">
        <f>INDEX('Omkostningsindeks og vægte'!L$20:L$445,MATCH($F53,'Omkostningsindeks og vægte'!$F$20:$F$445,0))</f>
        <v>141.27727450523855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158.56513026052104</v>
      </c>
      <c r="I54" s="25">
        <f>INDEX('Omkostningsindeks og vægte'!I$20:I$445,MATCH($F54,'Omkostningsindeks og vægte'!$F$20:$F$445,0))</f>
        <v>124.21140655382972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216.61129568106313</v>
      </c>
      <c r="L54" s="26">
        <f>INDEX('Omkostningsindeks og vægte'!L$20:L$445,MATCH($F54,'Omkostningsindeks og vægte'!$F$20:$F$445,0))</f>
        <v>141.86367504823448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157.77755511022045</v>
      </c>
      <c r="I55" s="25">
        <f>INDEX('Omkostningsindeks og vægte'!I$20:I$445,MATCH($F55,'Omkostningsindeks og vægte'!$F$20:$F$445,0))</f>
        <v>124.10138759319744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210.54617940199338</v>
      </c>
      <c r="L55" s="26">
        <f>INDEX('Omkostningsindeks og vægte'!L$20:L$445,MATCH($F55,'Omkostningsindeks og vægte'!$F$20:$F$445,0))</f>
        <v>141.15236100233193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157.90881763527054</v>
      </c>
      <c r="I56" s="25">
        <f>INDEX('Omkostningsindeks og vægte'!I$20:I$445,MATCH($F56,'Omkostningsindeks og vægte'!$F$20:$F$445,0))</f>
        <v>126.08172888457825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203.32580287929127</v>
      </c>
      <c r="L56" s="26">
        <f>INDEX('Omkostningsindeks og vægte'!L$20:L$445,MATCH($F56,'Omkostningsindeks og vægte'!$F$20:$F$445,0))</f>
        <v>140.30933729209312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158.04008016032066</v>
      </c>
      <c r="I57" s="25">
        <f>INDEX('Omkostningsindeks og vægte'!I$20:I$445,MATCH($F57,'Omkostningsindeks og vægte'!$F$20:$F$445,0))</f>
        <v>126.41178576647506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200.00442967884828</v>
      </c>
      <c r="L57" s="26">
        <f>INDEX('Omkostningsindeks og vægte'!L$20:L$445,MATCH($F57,'Omkostningsindeks og vægte'!$F$20:$F$445,0))</f>
        <v>140.38758593233928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158.43386773547095</v>
      </c>
      <c r="I58" s="25">
        <f>INDEX('Omkostningsindeks og vægte'!I$20:I$445,MATCH($F58,'Omkostningsindeks og vægte'!$F$20:$F$445,0))</f>
        <v>125.86169096331372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202.74817275747509</v>
      </c>
      <c r="L58" s="26">
        <f>INDEX('Omkostningsindeks og vægte'!L$20:L$445,MATCH($F58,'Omkostningsindeks og vægte'!$F$20:$F$445,0))</f>
        <v>140.79113911390405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160.79659318637275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208.95769656699889</v>
      </c>
      <c r="L59" s="26">
        <f>INDEX('Omkostningsindeks og vægte'!L$20:L$445,MATCH($F59,'Omkostningsindeks og vægte'!$F$20:$F$445,0))</f>
        <v>141.65933814795522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204.33665559246955</v>
      </c>
      <c r="L60" s="26">
        <f>INDEX('Omkostningsindeks og vægte'!L$20:L$445,MATCH($F60,'Omkostningsindeks og vægte'!$F$20:$F$445,0))</f>
        <v>142.94140186483384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159.61523046092185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204.62547065337762</v>
      </c>
      <c r="L61" s="26">
        <f>INDEX('Omkostningsindeks og vægte'!L$20:L$445,MATCH($F61,'Omkostningsindeks og vægte'!$F$20:$F$445,0))</f>
        <v>143.00442868260978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160.27154308617236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204.04784053156149</v>
      </c>
      <c r="L62" s="26">
        <f>INDEX('Omkostningsindeks og vægte'!L$20:L$445,MATCH($F62,'Omkostningsindeks og vægte'!$F$20:$F$445,0))</f>
        <v>143.03345462400083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125.42161512078465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213.1455149501661</v>
      </c>
      <c r="L63" s="26">
        <f>INDEX('Omkostningsindeks og vægte'!L$20:L$445,MATCH($F63,'Omkostningsindeks og vægte'!$F$20:$F$445,0))</f>
        <v>143.7243476035481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159.09018036072146</v>
      </c>
      <c r="I64" s="25">
        <f>INDEX('Omkostningsindeks og vægte'!I$20:I$445,MATCH($F64,'Omkostningsindeks og vægte'!$F$20:$F$445,0))</f>
        <v>124.32142551446198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205.4919158361019</v>
      </c>
      <c r="L64" s="26">
        <f>INDEX('Omkostningsindeks og vægte'!L$20:L$445,MATCH($F64,'Omkostningsindeks og vægte'!$F$20:$F$445,0))</f>
        <v>142.79155781241701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158.18427224078528</v>
      </c>
      <c r="I65" s="25">
        <f>INDEX('Omkostningsindeks og vægte'!I$20:I$445,MATCH($F65,'Omkostningsindeks og vægte'!$F$20:$F$445,0))</f>
        <v>123.11121694750705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202.91651685048672</v>
      </c>
      <c r="L65" s="26">
        <f>INDEX('Omkostningsindeks og vægte'!L$20:L$445,MATCH($F65,'Omkostningsindeks og vægte'!$F$20:$F$445,0))</f>
        <v>142.27230821143013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159.78947785681257</v>
      </c>
      <c r="I66" s="30">
        <f>INDEX('Omkostningsindeks og vægte'!I$20:I$445,MATCH($F66,'Omkostningsindeks og vægte'!$F$20:$F$445,0))</f>
        <v>123.66131175066837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205.32576106283639</v>
      </c>
      <c r="L66" s="31">
        <f>INDEX('Omkostningsindeks og vægte'!L$20:L$445,MATCH($F66,'Omkostningsindeks og vægte'!$F$20:$F$445,0))</f>
        <v>143.18167678999316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46143</v>
      </c>
      <c r="G67" s="115">
        <v>168.05860901234567</v>
      </c>
      <c r="H67" s="115">
        <v>159.96145561810357</v>
      </c>
      <c r="I67" s="115">
        <v>123.99268418125344</v>
      </c>
      <c r="J67" s="115">
        <v>2.6844444444444444</v>
      </c>
      <c r="K67" s="115">
        <v>202.2199044378242</v>
      </c>
      <c r="L67" s="115">
        <v>142.87272717722598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115">
        <v>168.05860901234567</v>
      </c>
      <c r="H68" s="115">
        <v>160.13361847512664</v>
      </c>
      <c r="I68" s="115">
        <v>124.32494458307379</v>
      </c>
      <c r="J68" s="115">
        <v>2.6988888888888889</v>
      </c>
      <c r="K68" s="115">
        <v>199.16102850011202</v>
      </c>
      <c r="L68" s="115">
        <v>142.56946562814068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115">
        <v>168.53174067541795</v>
      </c>
      <c r="H69" s="115">
        <v>160.30596662709604</v>
      </c>
      <c r="I69" s="115">
        <v>124.65809533560592</v>
      </c>
      <c r="J69" s="115">
        <v>2.7133333333333334</v>
      </c>
      <c r="K69" s="115">
        <v>196.14842259713419</v>
      </c>
      <c r="L69" s="115">
        <v>142.53320648446822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115">
        <v>169.00620433553527</v>
      </c>
      <c r="H70" s="115">
        <v>160.47850027344052</v>
      </c>
      <c r="I70" s="115">
        <v>124.99213882470259</v>
      </c>
      <c r="J70" s="115">
        <v>2.7277777777777779</v>
      </c>
      <c r="K70" s="115">
        <v>193.18138682599894</v>
      </c>
      <c r="L70" s="115">
        <v>142.50320386047878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115">
        <v>169.48200374263931</v>
      </c>
      <c r="H71" s="115">
        <v>160.65121961380342</v>
      </c>
      <c r="I71" s="115">
        <v>125.32707744260985</v>
      </c>
      <c r="J71" s="115">
        <v>2.7422222222222223</v>
      </c>
      <c r="K71" s="115">
        <v>190.25923187088372</v>
      </c>
      <c r="L71" s="115">
        <v>142.47937800211633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115">
        <v>169.95914265722882</v>
      </c>
      <c r="H72" s="115">
        <v>160.824124848043</v>
      </c>
      <c r="I72" s="115">
        <v>125.66291358798419</v>
      </c>
      <c r="J72" s="115">
        <v>2.7566666666666668</v>
      </c>
      <c r="K72" s="115">
        <v>188.00291737911908</v>
      </c>
      <c r="L72" s="115">
        <v>142.5356549907134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115">
        <v>170.43762485038945</v>
      </c>
      <c r="H73" s="115">
        <v>160.99721617623254</v>
      </c>
      <c r="I73" s="115">
        <v>125.99964966590976</v>
      </c>
      <c r="J73" s="115">
        <v>2.7711111111111113</v>
      </c>
      <c r="K73" s="115">
        <v>185.77336087978239</v>
      </c>
      <c r="L73" s="115">
        <v>142.59595589998457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115">
        <v>170.91745410382347</v>
      </c>
      <c r="H74" s="115">
        <v>161.17049379866074</v>
      </c>
      <c r="I74" s="115">
        <v>126.33728808791552</v>
      </c>
      <c r="J74" s="115">
        <v>2.7855555555555558</v>
      </c>
      <c r="K74" s="115">
        <v>183.57024504558555</v>
      </c>
      <c r="L74" s="115">
        <v>142.66024527960246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115">
        <v>171.35283886696618</v>
      </c>
      <c r="H75" s="115">
        <v>161.39705871951261</v>
      </c>
      <c r="I75" s="115">
        <v>126.51488633807683</v>
      </c>
      <c r="J75" s="115">
        <v>2.7938888888888891</v>
      </c>
      <c r="K75" s="115">
        <v>182.21026906165648</v>
      </c>
      <c r="L75" s="115">
        <v>142.7815236512842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115">
        <v>171.78933270286552</v>
      </c>
      <c r="H76" s="115">
        <v>161.62394213329796</v>
      </c>
      <c r="I76" s="115">
        <v>126.69273424642645</v>
      </c>
      <c r="J76" s="115">
        <v>2.8022222222222224</v>
      </c>
      <c r="K76" s="115">
        <v>180.8603684288629</v>
      </c>
      <c r="L76" s="115">
        <v>142.90465941733152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115">
        <v>172.22693843670621</v>
      </c>
      <c r="H77" s="115">
        <v>161.85114448773723</v>
      </c>
      <c r="I77" s="115">
        <v>126.87083216392061</v>
      </c>
      <c r="J77" s="115">
        <v>2.8105555555555557</v>
      </c>
      <c r="K77" s="115">
        <v>179.52046850419518</v>
      </c>
      <c r="L77" s="115">
        <v>143.02964531608765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40">
        <v>172.66565890086963</v>
      </c>
      <c r="H78" s="40">
        <v>162.07866623118028</v>
      </c>
      <c r="I78" s="40">
        <v>127.04918044200889</v>
      </c>
      <c r="J78" s="40">
        <v>2.818888888888889</v>
      </c>
      <c r="K78" s="40">
        <v>178.69260542027234</v>
      </c>
      <c r="L78" s="40">
        <v>143.21624918229807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40">
        <v>173.10549693495227</v>
      </c>
      <c r="H79" s="40">
        <v>162.30650781260718</v>
      </c>
      <c r="I79" s="40">
        <v>127.2277794326349</v>
      </c>
      <c r="J79" s="40">
        <v>2.8272222222222223</v>
      </c>
      <c r="K79" s="40">
        <v>177.86856004745195</v>
      </c>
      <c r="L79" s="40">
        <v>143.40397037118134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40">
        <v>173.54645538578401</v>
      </c>
      <c r="H80" s="40">
        <v>162.5346696816292</v>
      </c>
      <c r="I80" s="40">
        <v>127.40662948823703</v>
      </c>
      <c r="J80" s="40">
        <v>2.8355555555555556</v>
      </c>
      <c r="K80" s="40">
        <v>177.04831478026475</v>
      </c>
      <c r="L80" s="40">
        <v>143.59280842349114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40">
        <v>173.98853710744658</v>
      </c>
      <c r="H81" s="40">
        <v>162.76315228848964</v>
      </c>
      <c r="I81" s="40">
        <v>127.58573096174908</v>
      </c>
      <c r="J81" s="40">
        <v>2.8438888888888889</v>
      </c>
      <c r="K81" s="40">
        <v>176.48618451256391</v>
      </c>
      <c r="L81" s="40">
        <v>143.81304056256818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40">
        <v>174.43174496129197</v>
      </c>
      <c r="H82" s="40">
        <v>162.9919560840647</v>
      </c>
      <c r="I82" s="40">
        <v>127.76508420660099</v>
      </c>
      <c r="J82" s="40">
        <v>2.8522222222222222</v>
      </c>
      <c r="K82" s="40">
        <v>175.92583901439482</v>
      </c>
      <c r="L82" s="40">
        <v>144.03415292969208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40">
        <v>174.87608181596107</v>
      </c>
      <c r="H83" s="40">
        <v>163.22108151986441</v>
      </c>
      <c r="I83" s="40">
        <v>127.94468957671955</v>
      </c>
      <c r="J83" s="40">
        <v>2.8605555555555555</v>
      </c>
      <c r="K83" s="40">
        <v>175.36727261909536</v>
      </c>
      <c r="L83" s="40">
        <v>144.25614649922287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40">
        <v>175.32155054740215</v>
      </c>
      <c r="H84" s="40">
        <v>163.45052904803356</v>
      </c>
      <c r="I84" s="40">
        <v>128.12454742652906</v>
      </c>
      <c r="J84" s="40">
        <v>2.8688888888888888</v>
      </c>
      <c r="K84" s="40">
        <v>174.845824666905</v>
      </c>
      <c r="L84" s="40">
        <v>144.48322998856474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40">
        <v>175.76815403888949</v>
      </c>
      <c r="H85" s="40">
        <v>163.68029912135245</v>
      </c>
      <c r="I85" s="40">
        <v>128.30465811095206</v>
      </c>
      <c r="J85" s="40">
        <v>2.8772222222222221</v>
      </c>
      <c r="K85" s="40">
        <v>174.32592722047767</v>
      </c>
      <c r="L85" s="40">
        <v>144.71117077668981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40">
        <v>176.21589518104207</v>
      </c>
      <c r="H86" s="40">
        <v>163.91039219323795</v>
      </c>
      <c r="I86" s="40">
        <v>128.48502198541004</v>
      </c>
      <c r="J86" s="40">
        <v>2.8855555555555554</v>
      </c>
      <c r="K86" s="40">
        <v>173.80757566944314</v>
      </c>
      <c r="L86" s="40">
        <v>144.93996997612038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40"/>
      <c r="H87" s="40"/>
      <c r="I87" s="40"/>
      <c r="J87" s="40"/>
      <c r="K87" s="40"/>
      <c r="L87" s="40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262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69</v>
      </c>
      <c r="H19" s="38" t="s">
        <v>10</v>
      </c>
      <c r="I19" s="38" t="s">
        <v>11</v>
      </c>
      <c r="J19" s="38" t="s">
        <v>12</v>
      </c>
      <c r="K19" s="38" t="s">
        <v>35</v>
      </c>
      <c r="L19" s="38" t="s">
        <v>4</v>
      </c>
      <c r="M19" s="39" t="s">
        <v>14</v>
      </c>
      <c r="N19" s="12"/>
      <c r="O19" s="37" t="s">
        <v>3</v>
      </c>
      <c r="P19" s="38" t="s">
        <v>69</v>
      </c>
      <c r="Q19" s="38" t="s">
        <v>10</v>
      </c>
      <c r="R19" s="38" t="s">
        <v>11</v>
      </c>
      <c r="S19" s="38" t="s">
        <v>12</v>
      </c>
      <c r="T19" s="38" t="s">
        <v>35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48" cm="1">
        <f t="array" ref="G266">IF(G507="","",
G507*LOOKUP($F266,_xlfn._xlws.FILTER($F$454:$F$463,G$454:G$463&lt;&gt;""),_xlfn._xlws.FILTER(G$454:G$463,G$454:G$463&lt;&gt;"")))</f>
        <v>167.02040911111109</v>
      </c>
      <c r="H266" s="48" cm="1">
        <f t="array" ref="H266">IF(H507="","",
H507*LOOKUP($F266,_xlfn._xlws.FILTER($F$454:$F$463,H$454:H$463&lt;&gt;""),_xlfn._xlws.FILTER(H$454:H$463,H$454:H$463&lt;&gt;"")))</f>
        <v>159.74649298597197</v>
      </c>
      <c r="I266" s="48" cm="1">
        <f t="array" ref="I266">IF(I507="","",
I507*LOOKUP($F266,_xlfn._xlws.FILTER($F$454:$F$463,I$454:I$463&lt;&gt;""),_xlfn._xlws.FILTER(I$454:I$463,I$454:I$463&lt;&gt;"")))</f>
        <v>125.42161512078465</v>
      </c>
      <c r="J266" s="49">
        <f t="shared" si="11"/>
        <v>2.69</v>
      </c>
      <c r="K266" s="50" cm="1">
        <f t="array" ref="K266">IF(M507="","",
M507*LOOKUP($F266,_xlfn._xlws.FILTER($F$468:$F$477,G$468:G$477&lt;&gt;""),_xlfn._xlws.FILTER(G$468:G$477,G$468:G$477&lt;&gt;"")))</f>
        <v>213.1455149501661</v>
      </c>
      <c r="L266" s="51">
        <f t="shared" si="12"/>
        <v>143.7243476035481</v>
      </c>
      <c r="M266" s="43">
        <f t="shared" si="5"/>
        <v>4.8302893988225737E-3</v>
      </c>
      <c r="N266" s="12"/>
      <c r="O266" s="24">
        <v>46023</v>
      </c>
      <c r="P266" s="52">
        <f t="shared" si="6"/>
        <v>0.64203783604360454</v>
      </c>
      <c r="Q266" s="52">
        <f t="shared" si="7"/>
        <v>7.6985509688264994E-2</v>
      </c>
      <c r="R266" s="52">
        <f t="shared" si="8"/>
        <v>8.0884503259972734E-2</v>
      </c>
      <c r="S266" s="52">
        <f t="shared" si="9"/>
        <v>2.3542620684392706E-2</v>
      </c>
      <c r="T266" s="52">
        <f t="shared" si="10"/>
        <v>0.17654953032376505</v>
      </c>
      <c r="U266" s="43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48" cm="1">
        <f t="array" ref="G267">IF(G508="","",
G508*LOOKUP($F267,_xlfn._xlws.FILTER($F$454:$F$463,G$454:G$463&lt;&gt;""),_xlfn._xlws.FILTER(G$454:G$463,G$454:G$463&lt;&gt;"")))</f>
        <v>167.02040911111109</v>
      </c>
      <c r="H267" s="48" cm="1">
        <f t="array" ref="H267">IF(H508="","",
H508*LOOKUP($F267,_xlfn._xlws.FILTER($F$454:$F$463,H$454:H$463&lt;&gt;""),_xlfn._xlws.FILTER(H$454:H$463,H$454:H$463&lt;&gt;"")))</f>
        <v>159.09018036072146</v>
      </c>
      <c r="I267" s="48" cm="1">
        <f t="array" ref="I267">IF(I508="","",
I508*LOOKUP($F267,_xlfn._xlws.FILTER($F$454:$F$463,I$454:I$463&lt;&gt;""),_xlfn._xlws.FILTER(I$454:I$463,I$454:I$463&lt;&gt;"")))</f>
        <v>124.32142551446198</v>
      </c>
      <c r="J267" s="49">
        <f t="shared" si="11"/>
        <v>2.79</v>
      </c>
      <c r="K267" s="50" cm="1">
        <f t="array" ref="K267">IF(M508="","",
M508*LOOKUP($F267,_xlfn._xlws.FILTER($F$468:$F$477,G$468:G$477&lt;&gt;""),_xlfn._xlws.FILTER(G$468:G$477,G$468:G$477&lt;&gt;"")))</f>
        <v>205.4919158361019</v>
      </c>
      <c r="L267" s="51">
        <f t="shared" si="12"/>
        <v>142.79155781241701</v>
      </c>
      <c r="M267" s="43">
        <f t="shared" si="5"/>
        <v>-6.4901306332877384E-3</v>
      </c>
      <c r="N267" s="12"/>
      <c r="O267" s="24">
        <v>46054</v>
      </c>
      <c r="P267" s="52">
        <f t="shared" si="6"/>
        <v>0.64623196592184362</v>
      </c>
      <c r="Q267" s="52">
        <f t="shared" si="7"/>
        <v>7.7170061315628147E-2</v>
      </c>
      <c r="R267" s="52">
        <f t="shared" si="8"/>
        <v>8.0698735408222241E-2</v>
      </c>
      <c r="S267" s="52">
        <f t="shared" si="9"/>
        <v>2.4577321068759813E-2</v>
      </c>
      <c r="T267" s="52">
        <f t="shared" si="10"/>
        <v>0.17132191628554633</v>
      </c>
      <c r="U267" s="43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48" cm="1">
        <f t="array" ref="G268">IF(G509="","",
G509*LOOKUP($F268,_xlfn._xlws.FILTER($F$454:$F$463,G$454:G$463&lt;&gt;""),_xlfn._xlws.FILTER(G$454:G$463,G$454:G$463&lt;&gt;"")))</f>
        <v>167.02040911111109</v>
      </c>
      <c r="H268" s="48" cm="1">
        <f t="array" ref="H268">IF(H509="","",
H509*LOOKUP($F268,_xlfn._xlws.FILTER($F$454:$F$463,H$454:H$463&lt;&gt;""),_xlfn._xlws.FILTER(H$454:H$463,H$454:H$463&lt;&gt;"")))</f>
        <v>158.18427224078528</v>
      </c>
      <c r="I268" s="48" cm="1">
        <f t="array" ref="I268">IF(I509="","",
I509*LOOKUP($F268,_xlfn._xlws.FILTER($F$454:$F$463,I$454:I$463&lt;&gt;""),_xlfn._xlws.FILTER(I$454:I$463,I$454:I$463&lt;&gt;"")))</f>
        <v>123.11121694750705</v>
      </c>
      <c r="J268" s="49">
        <f t="shared" si="11"/>
        <v>2.76</v>
      </c>
      <c r="K268" s="50" cm="1">
        <f t="array" ref="K268">IF(M509="","",
M509*LOOKUP($F268,_xlfn._xlws.FILTER($F$468:$F$477,G$468:G$477&lt;&gt;""),_xlfn._xlws.FILTER(G$468:G$477,G$468:G$477&lt;&gt;"")))</f>
        <v>202.91651685048672</v>
      </c>
      <c r="L268" s="51">
        <f t="shared" si="12"/>
        <v>142.27230821143013</v>
      </c>
      <c r="M268" s="43">
        <f t="shared" si="5"/>
        <v>-3.6364166687572475E-3</v>
      </c>
      <c r="N268" s="12"/>
      <c r="O268" s="24">
        <v>46082</v>
      </c>
      <c r="P268" s="52">
        <f t="shared" si="6"/>
        <v>0.6485905112682171</v>
      </c>
      <c r="Q268" s="52">
        <f t="shared" si="7"/>
        <v>7.7010674295729886E-2</v>
      </c>
      <c r="R268" s="52">
        <f t="shared" si="8"/>
        <v>8.0204830680369696E-2</v>
      </c>
      <c r="S268" s="52">
        <f t="shared" si="9"/>
        <v>2.4401783852752809E-2</v>
      </c>
      <c r="T268" s="52">
        <f t="shared" si="10"/>
        <v>0.16979219990293071</v>
      </c>
      <c r="U268" s="43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48" cm="1">
        <f t="array" ref="G269">IF(G510="","",
G510*LOOKUP($F269,_xlfn._xlws.FILTER($F$454:$F$463,G$454:G$463&lt;&gt;""),_xlfn._xlws.FILTER(G$454:G$463,G$454:G$463&lt;&gt;"")))</f>
        <v>168.05860901234567</v>
      </c>
      <c r="H269" s="48" cm="1">
        <f t="array" ref="H269">IF(H510="","",
H510*LOOKUP($F269,_xlfn._xlws.FILTER($F$454:$F$463,H$454:H$463&lt;&gt;""),_xlfn._xlws.FILTER(H$454:H$463,H$454:H$463&lt;&gt;"")))</f>
        <v>159.78947785681257</v>
      </c>
      <c r="I269" s="48" cm="1">
        <f t="array" ref="I269">IF(I510="","",
I510*LOOKUP($F269,_xlfn._xlws.FILTER($F$454:$F$463,I$454:I$463&lt;&gt;""),_xlfn._xlws.FILTER(I$454:I$463,I$454:I$463&lt;&gt;"")))</f>
        <v>123.66131175066837</v>
      </c>
      <c r="J269" s="49">
        <f t="shared" si="11"/>
        <v>2.67</v>
      </c>
      <c r="K269" s="50" cm="1">
        <f t="array" ref="K269">IF(M510="","",
M510*LOOKUP($F269,_xlfn._xlws.FILTER($F$468:$F$477,G$468:G$477&lt;&gt;""),_xlfn._xlws.FILTER(G$468:G$477,G$468:G$477&lt;&gt;"")))</f>
        <v>205.32576106283639</v>
      </c>
      <c r="L269" s="51">
        <f t="shared" si="12"/>
        <v>143.18167678999316</v>
      </c>
      <c r="M269" s="43">
        <f t="shared" si="5"/>
        <v>6.3917468549932188E-3</v>
      </c>
      <c r="N269" s="12"/>
      <c r="O269" s="24">
        <v>46113</v>
      </c>
      <c r="P269" s="52">
        <f t="shared" si="6"/>
        <v>0.64847725148518798</v>
      </c>
      <c r="Q269" s="52">
        <f t="shared" si="7"/>
        <v>7.7298085272299574E-2</v>
      </c>
      <c r="R269" s="52">
        <f t="shared" si="8"/>
        <v>8.0051538768726394E-2</v>
      </c>
      <c r="S269" s="52">
        <f t="shared" si="9"/>
        <v>2.3456147751109852E-2</v>
      </c>
      <c r="T269" s="52">
        <f t="shared" si="10"/>
        <v>0.17071697672267613</v>
      </c>
      <c r="U269" s="43">
        <f t="shared" si="13"/>
        <v>0.99999999999999989</v>
      </c>
      <c r="V269" s="12"/>
      <c r="W269" s="12"/>
    </row>
    <row r="270" spans="5:23" ht="13.5" customHeight="1">
      <c r="E270" s="12"/>
      <c r="F270" s="24">
        <v>46143</v>
      </c>
      <c r="G270" s="48" cm="1">
        <f t="array" ref="G270">IF(G511="","",
G511*LOOKUP($F270,_xlfn._xlws.FILTER($F$454:$F$463,G$454:G$463&lt;&gt;""),_xlfn._xlws.FILTER(G$454:G$463,G$454:G$463&lt;&gt;"")))</f>
        <v>168.05860901234567</v>
      </c>
      <c r="H270" s="48" t="str" cm="1">
        <f t="array" ref="H270">IF(H511="","",
H511*LOOKUP($F270,_xlfn._xlws.FILTER($F$454:$F$463,H$454:H$463&lt;&gt;""),_xlfn._xlws.FILTER(H$454:H$463,H$454:H$463&lt;&gt;"")))</f>
        <v/>
      </c>
      <c r="I270" s="48" t="str" cm="1">
        <f t="array" ref="I270">IF(I511="","",
I511*LOOKUP($F270,_xlfn._xlws.FILTER($F$454:$F$463,I$454:I$463&lt;&gt;""),_xlfn._xlws.FILTER(I$454:I$463,I$454:I$463&lt;&gt;"")))</f>
        <v/>
      </c>
      <c r="J270" s="49" t="str">
        <f t="shared" si="11"/>
        <v/>
      </c>
      <c r="K270" s="50" t="str" cm="1">
        <f t="array" ref="K270">IF(M511="","",
M511*LOOKUP($F270,_xlfn._xlws.FILTER($F$468:$F$477,G$468:G$477&lt;&gt;""),_xlfn._xlws.FILTER(G$468:G$477,G$468:G$477&lt;&gt;"")))</f>
        <v/>
      </c>
      <c r="L270" s="51" t="str">
        <f t="shared" si="12"/>
        <v/>
      </c>
      <c r="M270" s="43" t="str">
        <f t="shared" si="5"/>
        <v/>
      </c>
      <c r="N270" s="12"/>
      <c r="O270" s="24">
        <v>46143</v>
      </c>
      <c r="P270" s="52" t="str">
        <f t="shared" si="6"/>
        <v/>
      </c>
      <c r="Q270" s="52" t="str">
        <f t="shared" si="7"/>
        <v/>
      </c>
      <c r="R270" s="52" t="str">
        <f t="shared" si="8"/>
        <v/>
      </c>
      <c r="S270" s="52" t="str">
        <f t="shared" si="9"/>
        <v/>
      </c>
      <c r="T270" s="52" t="str">
        <f t="shared" si="10"/>
        <v/>
      </c>
      <c r="U270" s="43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48" cm="1">
        <f t="array" ref="G271">IF(G512="","",
G512*LOOKUP($F271,_xlfn._xlws.FILTER($F$454:$F$463,G$454:G$463&lt;&gt;""),_xlfn._xlws.FILTER(G$454:G$463,G$454:G$463&lt;&gt;"")))</f>
        <v>168.05860901234567</v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83</v>
      </c>
      <c r="G453" s="62" t="s">
        <v>69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>
        <v>46082</v>
      </c>
      <c r="G457" s="66"/>
      <c r="H457" s="66">
        <v>1.5893124911160985</v>
      </c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85</v>
      </c>
      <c r="G466" s="39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83</v>
      </c>
      <c r="G467" s="70" t="s">
        <v>35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116">
        <v>46082</v>
      </c>
      <c r="G469" s="66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87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88</v>
      </c>
      <c r="G481" s="7"/>
      <c r="H481" s="7"/>
      <c r="I481" s="7"/>
      <c r="J481" s="7"/>
      <c r="K481" s="12"/>
      <c r="L481" s="77" t="s">
        <v>89</v>
      </c>
      <c r="M481" s="12"/>
      <c r="N481" s="12"/>
      <c r="O481" s="12"/>
      <c r="P481" s="78" t="s">
        <v>90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69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35</v>
      </c>
      <c r="N482" s="12"/>
      <c r="O482" s="73"/>
      <c r="P482" s="82" t="s">
        <v>3</v>
      </c>
      <c r="Q482" s="62" t="s">
        <v>69</v>
      </c>
      <c r="R482" s="83" t="s">
        <v>10</v>
      </c>
      <c r="S482" s="83" t="s">
        <v>11</v>
      </c>
      <c r="T482" s="83" t="s">
        <v>12</v>
      </c>
      <c r="U482" s="83" t="s">
        <v>35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>
        <v>128.69999999999999</v>
      </c>
      <c r="H507" s="40">
        <v>121.7</v>
      </c>
      <c r="I507" s="40">
        <v>114</v>
      </c>
      <c r="J507" s="40">
        <v>2.69</v>
      </c>
      <c r="K507" s="12"/>
      <c r="L507" s="24">
        <v>46023</v>
      </c>
      <c r="M507" s="40">
        <v>147.6</v>
      </c>
      <c r="N507" s="12"/>
      <c r="O507" s="12"/>
      <c r="P507" s="24">
        <v>46023</v>
      </c>
      <c r="Q507" s="40">
        <v>53.794115203601379</v>
      </c>
      <c r="R507" s="40">
        <v>38.308651935906468</v>
      </c>
      <c r="S507" s="40">
        <v>29.167471803073795</v>
      </c>
      <c r="T507" s="40">
        <v>-43.605870020964353</v>
      </c>
      <c r="U507" s="40">
        <v>49.261565091152718</v>
      </c>
      <c r="V507" s="87">
        <v>143.7243476035481</v>
      </c>
      <c r="W507" s="12"/>
    </row>
    <row r="508" spans="5:23" s="60" customFormat="1">
      <c r="E508" s="12"/>
      <c r="F508" s="24">
        <v>46054</v>
      </c>
      <c r="G508" s="40">
        <v>128.69999999999999</v>
      </c>
      <c r="H508" s="40">
        <v>121.2</v>
      </c>
      <c r="I508" s="40">
        <v>113</v>
      </c>
      <c r="J508" s="40">
        <v>2.79</v>
      </c>
      <c r="K508" s="12"/>
      <c r="L508" s="24">
        <v>46054</v>
      </c>
      <c r="M508" s="40">
        <v>142.30000000000001</v>
      </c>
      <c r="N508" s="12"/>
      <c r="O508" s="12"/>
      <c r="P508" s="24">
        <v>46054</v>
      </c>
      <c r="Q508" s="40">
        <v>53.794115203601379</v>
      </c>
      <c r="R508" s="40">
        <v>37.740415896728543</v>
      </c>
      <c r="S508" s="40">
        <v>28.034423804801222</v>
      </c>
      <c r="T508" s="40">
        <v>-41.509433962264147</v>
      </c>
      <c r="U508" s="40">
        <v>43.901901846009721</v>
      </c>
      <c r="V508" s="87">
        <v>142.79155781241701</v>
      </c>
      <c r="W508" s="12"/>
    </row>
    <row r="509" spans="5:23" s="60" customFormat="1">
      <c r="E509" s="12"/>
      <c r="F509" s="24">
        <v>46082</v>
      </c>
      <c r="G509" s="40">
        <v>128.69999999999999</v>
      </c>
      <c r="H509" s="40">
        <v>99.53</v>
      </c>
      <c r="I509" s="40">
        <v>111.9</v>
      </c>
      <c r="J509" s="40">
        <v>2.76</v>
      </c>
      <c r="K509" s="12"/>
      <c r="L509" s="24">
        <v>46082</v>
      </c>
      <c r="M509" s="40">
        <v>97.7</v>
      </c>
      <c r="N509" s="12"/>
      <c r="O509" s="12"/>
      <c r="P509" s="24">
        <v>46082</v>
      </c>
      <c r="Q509" s="40">
        <v>53.794115203601379</v>
      </c>
      <c r="R509" s="40">
        <v>36.956079862151753</v>
      </c>
      <c r="S509" s="40">
        <v>26.78807100670139</v>
      </c>
      <c r="T509" s="40">
        <v>-42.138364779874216</v>
      </c>
      <c r="U509" s="40">
        <v>42.09840115580301</v>
      </c>
      <c r="V509" s="87">
        <v>142.27230821143013</v>
      </c>
      <c r="W509" s="12"/>
    </row>
    <row r="510" spans="5:23" s="60" customFormat="1">
      <c r="E510" s="12"/>
      <c r="F510" s="24">
        <v>46113</v>
      </c>
      <c r="G510" s="40">
        <v>129.5</v>
      </c>
      <c r="H510" s="40">
        <v>100.54</v>
      </c>
      <c r="I510" s="40">
        <v>112.4</v>
      </c>
      <c r="J510" s="40">
        <v>2.67</v>
      </c>
      <c r="K510" s="12"/>
      <c r="L510" s="24">
        <v>46113</v>
      </c>
      <c r="M510" s="40">
        <v>98.86</v>
      </c>
      <c r="N510" s="12"/>
      <c r="O510" s="12"/>
      <c r="P510" s="24">
        <v>46113</v>
      </c>
      <c r="Q510" s="40">
        <v>54.750100379692157</v>
      </c>
      <c r="R510" s="40">
        <v>38.345868274296599</v>
      </c>
      <c r="S510" s="40">
        <v>27.354595005837673</v>
      </c>
      <c r="T510" s="40">
        <v>-44.025157232704402</v>
      </c>
      <c r="U510" s="40">
        <v>43.785546962770574</v>
      </c>
      <c r="V510" s="87">
        <v>143.18167678999316</v>
      </c>
      <c r="W510" s="12"/>
    </row>
    <row r="511" spans="5:23" s="60" customFormat="1">
      <c r="E511" s="12"/>
      <c r="F511" s="24">
        <v>46143</v>
      </c>
      <c r="G511" s="40">
        <v>129.5</v>
      </c>
      <c r="H511" s="40"/>
      <c r="I511" s="40"/>
      <c r="J511" s="40"/>
      <c r="K511" s="12"/>
      <c r="L511" s="24">
        <v>46143</v>
      </c>
      <c r="M511" s="40"/>
      <c r="N511" s="12"/>
      <c r="O511" s="12"/>
      <c r="P511" s="24">
        <v>46143</v>
      </c>
      <c r="Q511" s="40">
        <v>54.750100379692157</v>
      </c>
      <c r="R511" s="40"/>
      <c r="S511" s="40"/>
      <c r="T511" s="40"/>
      <c r="U511" s="40"/>
      <c r="V511" s="87"/>
      <c r="W511" s="12"/>
    </row>
    <row r="512" spans="5:23" s="60" customFormat="1">
      <c r="E512" s="12"/>
      <c r="F512" s="24">
        <v>46174</v>
      </c>
      <c r="G512" s="40">
        <v>129.5</v>
      </c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>
        <v>54.750100379692157</v>
      </c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 hidden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72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92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33</v>
      </c>
      <c r="H43" s="72"/>
      <c r="I43" s="72"/>
      <c r="J43" s="72" t="s">
        <v>31</v>
      </c>
      <c r="K43" s="72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94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41</v>
      </c>
      <c r="H54" s="72"/>
      <c r="I54" s="72"/>
      <c r="J54" s="72" t="s">
        <v>31</v>
      </c>
      <c r="K54" s="72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94" t="s">
        <v>47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95" t="s">
        <v>48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49</v>
      </c>
      <c r="J66" s="95" t="s">
        <v>50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49</v>
      </c>
      <c r="J67" s="97" t="s">
        <v>51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52</v>
      </c>
      <c r="H68" s="3"/>
      <c r="I68" s="3"/>
      <c r="J68" s="97" t="s">
        <v>53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49</v>
      </c>
      <c r="H69" s="3"/>
      <c r="I69" s="3"/>
      <c r="J69" s="97" t="s">
        <v>54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70</v>
      </c>
      <c r="H70" s="3"/>
      <c r="I70" s="3"/>
      <c r="J70" s="97" t="s">
        <v>77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49</v>
      </c>
      <c r="H71" s="3"/>
      <c r="I71" s="3"/>
      <c r="J71" s="97" t="s">
        <v>78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>
        <v>46082</v>
      </c>
      <c r="G72" s="3" t="s">
        <v>96</v>
      </c>
      <c r="H72" s="3"/>
      <c r="I72" s="3"/>
      <c r="J72" s="97" t="s">
        <v>97</v>
      </c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>
        <v>46082</v>
      </c>
      <c r="G73" s="3" t="s">
        <v>98</v>
      </c>
      <c r="H73" s="3"/>
      <c r="I73" s="3"/>
      <c r="J73" s="97" t="s">
        <v>99</v>
      </c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>
        <v>46082</v>
      </c>
      <c r="G74" s="3" t="s">
        <v>64</v>
      </c>
      <c r="H74" s="3"/>
      <c r="I74" s="3"/>
      <c r="J74" s="97" t="s">
        <v>100</v>
      </c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60</v>
      </c>
      <c r="I98" s="20" t="s">
        <v>3</v>
      </c>
      <c r="J98" s="20"/>
      <c r="K98" s="106" t="s">
        <v>61</v>
      </c>
      <c r="L98" s="61"/>
      <c r="M98" s="106" t="s">
        <v>62</v>
      </c>
      <c r="N98" s="106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64</v>
      </c>
      <c r="G99" s="95"/>
      <c r="H99" s="97" t="s">
        <v>49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64</v>
      </c>
      <c r="G100" s="95"/>
      <c r="H100" s="97" t="s">
        <v>49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64</v>
      </c>
      <c r="G101" s="95"/>
      <c r="H101" s="97" t="s">
        <v>49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64</v>
      </c>
      <c r="G102" s="95"/>
      <c r="H102" s="97" t="s">
        <v>46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64</v>
      </c>
      <c r="G103" s="95"/>
      <c r="H103" s="97" t="s">
        <v>46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65</v>
      </c>
      <c r="G104" s="95"/>
      <c r="H104" s="97" t="s">
        <v>46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65</v>
      </c>
      <c r="G105" s="95"/>
      <c r="H105" s="97" t="s">
        <v>46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65</v>
      </c>
      <c r="G106" s="95"/>
      <c r="H106" s="97" t="s">
        <v>46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65</v>
      </c>
      <c r="G107" s="95"/>
      <c r="H107" s="97" t="s">
        <v>46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65</v>
      </c>
      <c r="G108" s="95"/>
      <c r="H108" s="97" t="s">
        <v>46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2254D-06E9-4660-90E4-0359D0920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2025-12-19T08:50:58Z</cp:lastPrinted>
  <dcterms:created xsi:type="dcterms:W3CDTF">2024-09-24T07:20:07Z</dcterms:created>
  <dcterms:modified xsi:type="dcterms:W3CDTF">2026-03-19T10:03:15Z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