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3 marts\EY TiD Prognosemodel december 2025\SBLON1 vest\"/>
    </mc:Choice>
  </mc:AlternateContent>
  <xr:revisionPtr revIDLastSave="0" documentId="13_ncr:1_{B0AD0BD4-9660-4F9F-B502-D5A812B5A35F}" xr6:coauthVersionLast="47" xr6:coauthVersionMax="47" xr10:uidLastSave="{00000000-0000-0000-0000-000000000000}"/>
  <bookViews>
    <workbookView xWindow="-120" yWindow="-120" windowWidth="29040" windowHeight="15720" activeTab="2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vægte'!$A$1:$W$670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39" i="4" l="1"/>
  <c r="K39" i="4"/>
  <c r="J39" i="4"/>
  <c r="L38" i="4"/>
  <c r="K38" i="4"/>
  <c r="J38" i="4"/>
  <c r="L37" i="4"/>
  <c r="K37" i="4"/>
  <c r="J37" i="4"/>
  <c r="H37" i="4"/>
  <c r="L36" i="4"/>
  <c r="K36" i="4"/>
  <c r="J36" i="4"/>
  <c r="L35" i="4"/>
  <c r="K35" i="4"/>
  <c r="J35" i="4"/>
  <c r="L34" i="4"/>
  <c r="K34" i="4"/>
  <c r="J34" i="4"/>
  <c r="L33" i="4"/>
  <c r="K33" i="4"/>
  <c r="J33" i="4"/>
  <c r="L32" i="4"/>
  <c r="K32" i="4"/>
  <c r="J32" i="4"/>
  <c r="L31" i="4"/>
  <c r="K31" i="4"/>
  <c r="J31" i="4"/>
  <c r="L30" i="4"/>
  <c r="K30" i="4"/>
  <c r="J30" i="4"/>
  <c r="G30" i="4"/>
  <c r="L29" i="4"/>
  <c r="K29" i="4"/>
  <c r="J29" i="4"/>
  <c r="L28" i="4"/>
  <c r="K28" i="4"/>
  <c r="J28" i="4"/>
  <c r="L27" i="4"/>
  <c r="K27" i="4"/>
  <c r="J27" i="4"/>
  <c r="L26" i="4"/>
  <c r="K26" i="4"/>
  <c r="J26" i="4"/>
  <c r="L25" i="4"/>
  <c r="K25" i="4"/>
  <c r="J25" i="4"/>
  <c r="H25" i="4"/>
  <c r="L24" i="4"/>
  <c r="K24" i="4"/>
  <c r="J24" i="4"/>
  <c r="L23" i="4"/>
  <c r="K23" i="4"/>
  <c r="J23" i="4"/>
  <c r="L22" i="4"/>
  <c r="K22" i="4"/>
  <c r="J22" i="4"/>
  <c r="G22" i="4"/>
  <c r="L21" i="4"/>
  <c r="K21" i="4"/>
  <c r="J21" i="4"/>
  <c r="L20" i="4"/>
  <c r="K20" i="4"/>
  <c r="J20" i="4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K40" i="4" s="1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L431" i="3"/>
  <c r="L430" i="3"/>
  <c r="L429" i="3"/>
  <c r="M429" i="3" s="1"/>
  <c r="L428" i="3"/>
  <c r="M428" i="3" s="1"/>
  <c r="L427" i="3"/>
  <c r="M427" i="3" s="1"/>
  <c r="L426" i="3"/>
  <c r="M426" i="3" s="1"/>
  <c r="L425" i="3"/>
  <c r="M425" i="3" s="1"/>
  <c r="L424" i="3"/>
  <c r="L423" i="3"/>
  <c r="M423" i="3" s="1"/>
  <c r="L422" i="3"/>
  <c r="M422" i="3" s="1"/>
  <c r="L421" i="3"/>
  <c r="M421" i="3" s="1"/>
  <c r="L420" i="3"/>
  <c r="M420" i="3" s="1"/>
  <c r="L419" i="3"/>
  <c r="L418" i="3"/>
  <c r="M418" i="3" s="1"/>
  <c r="L417" i="3"/>
  <c r="M417" i="3" s="1"/>
  <c r="L416" i="3"/>
  <c r="L415" i="3"/>
  <c r="L414" i="3"/>
  <c r="M414" i="3" s="1"/>
  <c r="L413" i="3"/>
  <c r="M413" i="3" s="1"/>
  <c r="L412" i="3"/>
  <c r="L411" i="3"/>
  <c r="M411" i="3" s="1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M401" i="3" s="1"/>
  <c r="L400" i="3"/>
  <c r="M400" i="3" s="1"/>
  <c r="L399" i="3"/>
  <c r="L398" i="3"/>
  <c r="M398" i="3" s="1"/>
  <c r="L397" i="3"/>
  <c r="L396" i="3"/>
  <c r="L395" i="3"/>
  <c r="M395" i="3" s="1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L387" i="3"/>
  <c r="M387" i="3" s="1"/>
  <c r="L386" i="3"/>
  <c r="M386" i="3" s="1"/>
  <c r="L385" i="3"/>
  <c r="M385" i="3" s="1"/>
  <c r="L384" i="3"/>
  <c r="L383" i="3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L374" i="3"/>
  <c r="M374" i="3" s="1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L366" i="3"/>
  <c r="M366" i="3" s="1"/>
  <c r="L365" i="3"/>
  <c r="M365" i="3" s="1"/>
  <c r="L364" i="3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L354" i="3"/>
  <c r="M354" i="3" s="1"/>
  <c r="L353" i="3"/>
  <c r="M353" i="3" s="1"/>
  <c r="L352" i="3"/>
  <c r="M352" i="3" s="1"/>
  <c r="L351" i="3"/>
  <c r="L350" i="3"/>
  <c r="M350" i="3" s="1"/>
  <c r="L349" i="3"/>
  <c r="M349" i="3" s="1"/>
  <c r="L348" i="3"/>
  <c r="M348" i="3" s="1"/>
  <c r="L347" i="3"/>
  <c r="M347" i="3" s="1"/>
  <c r="L346" i="3"/>
  <c r="M346" i="3" s="1"/>
  <c r="L345" i="3"/>
  <c r="M345" i="3" s="1"/>
  <c r="L344" i="3"/>
  <c r="L343" i="3"/>
  <c r="M343" i="3" s="1"/>
  <c r="L342" i="3"/>
  <c r="M342" i="3" s="1"/>
  <c r="L341" i="3"/>
  <c r="M341" i="3" s="1"/>
  <c r="L340" i="3"/>
  <c r="L339" i="3"/>
  <c r="L338" i="3"/>
  <c r="M338" i="3" s="1"/>
  <c r="L337" i="3"/>
  <c r="M337" i="3" s="1"/>
  <c r="L336" i="3"/>
  <c r="L335" i="3"/>
  <c r="L334" i="3"/>
  <c r="M334" i="3" s="1"/>
  <c r="L333" i="3"/>
  <c r="M333" i="3" s="1"/>
  <c r="L332" i="3"/>
  <c r="L331" i="3"/>
  <c r="M331" i="3" s="1"/>
  <c r="L330" i="3"/>
  <c r="M330" i="3" s="1"/>
  <c r="L329" i="3"/>
  <c r="M329" i="3" s="1"/>
  <c r="L328" i="3"/>
  <c r="M328" i="3" s="1"/>
  <c r="L327" i="3"/>
  <c r="L326" i="3"/>
  <c r="M326" i="3" s="1"/>
  <c r="L325" i="3"/>
  <c r="M325" i="3" s="1"/>
  <c r="L324" i="3"/>
  <c r="M324" i="3" s="1"/>
  <c r="L323" i="3"/>
  <c r="L322" i="3"/>
  <c r="M322" i="3" s="1"/>
  <c r="L321" i="3"/>
  <c r="M321" i="3" s="1"/>
  <c r="L320" i="3"/>
  <c r="M320" i="3" s="1"/>
  <c r="L319" i="3"/>
  <c r="L318" i="3"/>
  <c r="M318" i="3" s="1"/>
  <c r="L317" i="3"/>
  <c r="L316" i="3"/>
  <c r="M316" i="3" s="1"/>
  <c r="L315" i="3"/>
  <c r="M315" i="3" s="1"/>
  <c r="L314" i="3"/>
  <c r="M314" i="3" s="1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L305" i="3"/>
  <c r="M305" i="3" s="1"/>
  <c r="L304" i="3"/>
  <c r="M304" i="3" s="1"/>
  <c r="L303" i="3"/>
  <c r="L302" i="3"/>
  <c r="M302" i="3" s="1"/>
  <c r="L301" i="3"/>
  <c r="M301" i="3" s="1"/>
  <c r="L300" i="3"/>
  <c r="M300" i="3" s="1"/>
  <c r="L299" i="3"/>
  <c r="M299" i="3" s="1"/>
  <c r="L298" i="3"/>
  <c r="M298" i="3" s="1"/>
  <c r="L297" i="3"/>
  <c r="M297" i="3" s="1"/>
  <c r="L296" i="3"/>
  <c r="L295" i="3"/>
  <c r="M295" i="3" s="1"/>
  <c r="L294" i="3"/>
  <c r="M294" i="3" s="1"/>
  <c r="L293" i="3"/>
  <c r="L292" i="3"/>
  <c r="M292" i="3" s="1"/>
  <c r="L291" i="3"/>
  <c r="M291" i="3" s="1"/>
  <c r="L290" i="3"/>
  <c r="L289" i="3"/>
  <c r="M289" i="3" s="1"/>
  <c r="L288" i="3"/>
  <c r="M288" i="3" s="1"/>
  <c r="L287" i="3"/>
  <c r="L286" i="3"/>
  <c r="M286" i="3" s="1"/>
  <c r="L285" i="3"/>
  <c r="M285" i="3" s="1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L278" i="3"/>
  <c r="M278" i="3" s="1"/>
  <c r="L277" i="3"/>
  <c r="M277" i="3" s="1"/>
  <c r="L276" i="3"/>
  <c r="M276" i="3" s="1"/>
  <c r="L275" i="3"/>
  <c r="L274" i="3"/>
  <c r="M274" i="3" s="1"/>
  <c r="L273" i="3"/>
  <c r="M273" i="3" s="1"/>
  <c r="L272" i="3"/>
  <c r="M272" i="3" s="1"/>
  <c r="L271" i="3"/>
  <c r="L270" i="3"/>
  <c r="M270" i="3" s="1"/>
  <c r="L269" i="3"/>
  <c r="M269" i="3" s="1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Q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Q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Q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R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Q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H277" i="3" a="1"/>
  <c r="H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Q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H261" i="3" a="1"/>
  <c r="H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G242" i="3" a="1"/>
  <c r="G242" i="3" s="1"/>
  <c r="L242" i="3"/>
  <c r="M242" i="3" s="1"/>
  <c r="J242" i="3"/>
  <c r="J40" i="4" s="1"/>
  <c r="I242" i="3" a="1"/>
  <c r="I242" i="3" s="1"/>
  <c r="H242" i="3" a="1"/>
  <c r="H242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H39" i="4" s="1"/>
  <c r="G233" i="3"/>
  <c r="G39" i="4" s="1"/>
  <c r="H232" i="3"/>
  <c r="H38" i="4" s="1"/>
  <c r="G232" i="3"/>
  <c r="G38" i="4" s="1"/>
  <c r="H231" i="3"/>
  <c r="G231" i="3"/>
  <c r="G37" i="4" s="1"/>
  <c r="H230" i="3"/>
  <c r="H36" i="4" s="1"/>
  <c r="G230" i="3"/>
  <c r="G36" i="4" s="1"/>
  <c r="H229" i="3"/>
  <c r="H35" i="4" s="1"/>
  <c r="G229" i="3"/>
  <c r="G35" i="4" s="1"/>
  <c r="H228" i="3"/>
  <c r="H34" i="4" s="1"/>
  <c r="G228" i="3"/>
  <c r="G34" i="4" s="1"/>
  <c r="H227" i="3"/>
  <c r="H33" i="4" s="1"/>
  <c r="G227" i="3"/>
  <c r="G33" i="4" s="1"/>
  <c r="H226" i="3"/>
  <c r="H32" i="4" s="1"/>
  <c r="G226" i="3"/>
  <c r="G32" i="4" s="1"/>
  <c r="H225" i="3"/>
  <c r="H31" i="4" s="1"/>
  <c r="G225" i="3"/>
  <c r="G31" i="4" s="1"/>
  <c r="H224" i="3"/>
  <c r="H30" i="4" s="1"/>
  <c r="G224" i="3"/>
  <c r="H223" i="3"/>
  <c r="H29" i="4" s="1"/>
  <c r="G223" i="3"/>
  <c r="G29" i="4" s="1"/>
  <c r="H222" i="3"/>
  <c r="H28" i="4" s="1"/>
  <c r="G222" i="3"/>
  <c r="G28" i="4" s="1"/>
  <c r="H221" i="3"/>
  <c r="H27" i="4" s="1"/>
  <c r="G221" i="3"/>
  <c r="G27" i="4" s="1"/>
  <c r="H220" i="3"/>
  <c r="H26" i="4" s="1"/>
  <c r="G220" i="3"/>
  <c r="G26" i="4" s="1"/>
  <c r="H219" i="3"/>
  <c r="G219" i="3"/>
  <c r="G25" i="4" s="1"/>
  <c r="H218" i="3"/>
  <c r="H24" i="4" s="1"/>
  <c r="G218" i="3"/>
  <c r="G24" i="4" s="1"/>
  <c r="H217" i="3"/>
  <c r="H23" i="4" s="1"/>
  <c r="G217" i="3"/>
  <c r="G23" i="4" s="1"/>
  <c r="H216" i="3"/>
  <c r="H22" i="4" s="1"/>
  <c r="G216" i="3"/>
  <c r="H215" i="3"/>
  <c r="H21" i="4" s="1"/>
  <c r="G215" i="3"/>
  <c r="G21" i="4" s="1"/>
  <c r="H214" i="3"/>
  <c r="H20" i="4" s="1"/>
  <c r="G214" i="3"/>
  <c r="G20" i="4" s="1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I206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I196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I189" i="3"/>
  <c r="H189" i="3"/>
  <c r="G189" i="3"/>
  <c r="H188" i="3"/>
  <c r="G188" i="3"/>
  <c r="H187" i="3"/>
  <c r="G187" i="3"/>
  <c r="J186" i="3"/>
  <c r="H186" i="3"/>
  <c r="G186" i="3"/>
  <c r="H185" i="3"/>
  <c r="G185" i="3"/>
  <c r="I184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30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2" i="3" s="1"/>
  <c r="G128" i="3"/>
  <c r="G130" i="3" s="1"/>
  <c r="G127" i="3"/>
  <c r="G125" i="3"/>
  <c r="G126" i="3" s="1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H40" i="4" l="1"/>
  <c r="G43" i="4"/>
  <c r="M268" i="3"/>
  <c r="H41" i="4"/>
  <c r="K44" i="4"/>
  <c r="K45" i="4"/>
  <c r="G40" i="4"/>
  <c r="L40" i="4"/>
  <c r="Q347" i="3"/>
  <c r="G41" i="4"/>
  <c r="J42" i="4"/>
  <c r="G45" i="4"/>
  <c r="K42" i="4"/>
  <c r="K63" i="4"/>
  <c r="J41" i="4"/>
  <c r="K41" i="4"/>
  <c r="H42" i="4"/>
  <c r="L41" i="4"/>
  <c r="Q443" i="3"/>
  <c r="I220" i="3"/>
  <c r="I232" i="3"/>
  <c r="I38" i="4" s="1"/>
  <c r="I238" i="3"/>
  <c r="I190" i="3"/>
  <c r="I203" i="3"/>
  <c r="I215" i="3"/>
  <c r="I21" i="4" s="1"/>
  <c r="I221" i="3"/>
  <c r="I227" i="3"/>
  <c r="I223" i="3"/>
  <c r="I29" i="4" s="1"/>
  <c r="I199" i="3"/>
  <c r="I205" i="3"/>
  <c r="I236" i="3"/>
  <c r="I42" i="4" s="1"/>
  <c r="I212" i="3"/>
  <c r="H43" i="4"/>
  <c r="R265" i="3"/>
  <c r="J44" i="4"/>
  <c r="K55" i="4"/>
  <c r="I55" i="4"/>
  <c r="Q315" i="3"/>
  <c r="Q427" i="3"/>
  <c r="G42" i="4"/>
  <c r="G61" i="4"/>
  <c r="L45" i="4"/>
  <c r="Q283" i="3"/>
  <c r="Q395" i="3"/>
  <c r="H58" i="4"/>
  <c r="J45" i="4"/>
  <c r="L42" i="4"/>
  <c r="M265" i="3"/>
  <c r="I44" i="4"/>
  <c r="Q268" i="3"/>
  <c r="Q276" i="3"/>
  <c r="Q292" i="3"/>
  <c r="Q308" i="3"/>
  <c r="Q324" i="3"/>
  <c r="Q356" i="3"/>
  <c r="Q364" i="3"/>
  <c r="Q372" i="3"/>
  <c r="Q380" i="3"/>
  <c r="R276" i="3"/>
  <c r="R292" i="3"/>
  <c r="R308" i="3"/>
  <c r="G47" i="4"/>
  <c r="M264" i="3"/>
  <c r="K46" i="4"/>
  <c r="P268" i="3"/>
  <c r="P332" i="3"/>
  <c r="U332" i="3" s="1"/>
  <c r="J48" i="4"/>
  <c r="P266" i="3"/>
  <c r="P282" i="3"/>
  <c r="U282" i="3" s="1"/>
  <c r="P298" i="3"/>
  <c r="U298" i="3" s="1"/>
  <c r="P314" i="3"/>
  <c r="U314" i="3" s="1"/>
  <c r="P330" i="3"/>
  <c r="U330" i="3" s="1"/>
  <c r="P346" i="3"/>
  <c r="U346" i="3" s="1"/>
  <c r="M263" i="3"/>
  <c r="G44" i="4"/>
  <c r="R330" i="3"/>
  <c r="R378" i="3"/>
  <c r="R394" i="3"/>
  <c r="R410" i="3"/>
  <c r="L47" i="4"/>
  <c r="K43" i="4"/>
  <c r="L43" i="4"/>
  <c r="H44" i="4"/>
  <c r="L44" i="4"/>
  <c r="H45" i="4"/>
  <c r="J43" i="4"/>
  <c r="M261" i="3"/>
  <c r="H62" i="4"/>
  <c r="P331" i="3"/>
  <c r="U331" i="3" s="1"/>
  <c r="P347" i="3"/>
  <c r="U347" i="3" s="1"/>
  <c r="P363" i="3"/>
  <c r="U363" i="3" s="1"/>
  <c r="P443" i="3"/>
  <c r="U443" i="3" s="1"/>
  <c r="H47" i="4"/>
  <c r="L52" i="4"/>
  <c r="J49" i="4"/>
  <c r="J57" i="4"/>
  <c r="J65" i="4"/>
  <c r="K53" i="4"/>
  <c r="G54" i="4"/>
  <c r="G62" i="4"/>
  <c r="L56" i="4"/>
  <c r="J53" i="4"/>
  <c r="J61" i="4"/>
  <c r="K49" i="4"/>
  <c r="K57" i="4"/>
  <c r="K65" i="4"/>
  <c r="G46" i="4"/>
  <c r="H57" i="4"/>
  <c r="I62" i="4"/>
  <c r="L57" i="4"/>
  <c r="L65" i="4"/>
  <c r="J62" i="4"/>
  <c r="K50" i="4"/>
  <c r="K58" i="4"/>
  <c r="K66" i="4"/>
  <c r="L51" i="4"/>
  <c r="L59" i="4"/>
  <c r="J56" i="4"/>
  <c r="J64" i="4"/>
  <c r="K52" i="4"/>
  <c r="K60" i="4"/>
  <c r="G64" i="4"/>
  <c r="G48" i="4"/>
  <c r="H46" i="4"/>
  <c r="H48" i="4"/>
  <c r="L61" i="4"/>
  <c r="J46" i="4"/>
  <c r="I53" i="4"/>
  <c r="H56" i="4"/>
  <c r="I61" i="4"/>
  <c r="H64" i="4"/>
  <c r="L54" i="4"/>
  <c r="J52" i="4"/>
  <c r="J60" i="4"/>
  <c r="K48" i="4"/>
  <c r="L46" i="4"/>
  <c r="J47" i="4"/>
  <c r="K47" i="4"/>
  <c r="H52" i="4"/>
  <c r="I57" i="4"/>
  <c r="L50" i="4"/>
  <c r="L66" i="4"/>
  <c r="J55" i="4"/>
  <c r="J63" i="4"/>
  <c r="K59" i="4"/>
  <c r="P410" i="3"/>
  <c r="U410" i="3" s="1"/>
  <c r="P426" i="3"/>
  <c r="U426" i="3" s="1"/>
  <c r="R426" i="3"/>
  <c r="P245" i="3"/>
  <c r="Q266" i="3"/>
  <c r="P277" i="3"/>
  <c r="U277" i="3" s="1"/>
  <c r="Q282" i="3"/>
  <c r="P293" i="3"/>
  <c r="U293" i="3" s="1"/>
  <c r="P341" i="3"/>
  <c r="U341" i="3" s="1"/>
  <c r="P389" i="3"/>
  <c r="U389" i="3" s="1"/>
  <c r="Q442" i="3"/>
  <c r="Q277" i="3"/>
  <c r="Q389" i="3"/>
  <c r="Q405" i="3"/>
  <c r="Q421" i="3"/>
  <c r="R245" i="3"/>
  <c r="R357" i="3"/>
  <c r="R389" i="3"/>
  <c r="R405" i="3"/>
  <c r="S266" i="3"/>
  <c r="R261" i="3"/>
  <c r="M248" i="3"/>
  <c r="M250" i="3"/>
  <c r="P263" i="3"/>
  <c r="P311" i="3"/>
  <c r="U311" i="3" s="1"/>
  <c r="P435" i="3"/>
  <c r="U435" i="3" s="1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P404" i="3"/>
  <c r="U404" i="3" s="1"/>
  <c r="R294" i="3"/>
  <c r="R358" i="3"/>
  <c r="R374" i="3"/>
  <c r="P440" i="3"/>
  <c r="U440" i="3" s="1"/>
  <c r="S262" i="3"/>
  <c r="S374" i="3"/>
  <c r="Q424" i="3"/>
  <c r="Q440" i="3"/>
  <c r="R392" i="3"/>
  <c r="R440" i="3"/>
  <c r="R339" i="3"/>
  <c r="P345" i="3"/>
  <c r="U345" i="3" s="1"/>
  <c r="P361" i="3"/>
  <c r="U361" i="3" s="1"/>
  <c r="P409" i="3"/>
  <c r="U409" i="3" s="1"/>
  <c r="R419" i="3"/>
  <c r="P425" i="3"/>
  <c r="U425" i="3" s="1"/>
  <c r="T340" i="3"/>
  <c r="T388" i="3"/>
  <c r="Q263" i="3"/>
  <c r="S278" i="3"/>
  <c r="S342" i="3"/>
  <c r="Q376" i="3"/>
  <c r="R376" i="3"/>
  <c r="R408" i="3"/>
  <c r="R424" i="3"/>
  <c r="T275" i="3"/>
  <c r="T323" i="3"/>
  <c r="T339" i="3"/>
  <c r="T355" i="3"/>
  <c r="T419" i="3"/>
  <c r="Q265" i="3"/>
  <c r="Q329" i="3"/>
  <c r="P420" i="3"/>
  <c r="U420" i="3" s="1"/>
  <c r="P436" i="3"/>
  <c r="U436" i="3" s="1"/>
  <c r="P390" i="3"/>
  <c r="U390" i="3" s="1"/>
  <c r="R267" i="3"/>
  <c r="R283" i="3"/>
  <c r="R299" i="3"/>
  <c r="R315" i="3"/>
  <c r="R331" i="3"/>
  <c r="R347" i="3"/>
  <c r="R363" i="3"/>
  <c r="Q374" i="3"/>
  <c r="R379" i="3"/>
  <c r="Q390" i="3"/>
  <c r="R395" i="3"/>
  <c r="R411" i="3"/>
  <c r="R427" i="3"/>
  <c r="Q269" i="3"/>
  <c r="Q317" i="3"/>
  <c r="Q333" i="3"/>
  <c r="Q429" i="3"/>
  <c r="R434" i="3"/>
  <c r="P445" i="3"/>
  <c r="U445" i="3" s="1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T265" i="3"/>
  <c r="T281" i="3"/>
  <c r="T297" i="3"/>
  <c r="T313" i="3"/>
  <c r="T329" i="3"/>
  <c r="T345" i="3"/>
  <c r="T377" i="3"/>
  <c r="T441" i="3"/>
  <c r="R253" i="3"/>
  <c r="R269" i="3"/>
  <c r="R317" i="3"/>
  <c r="R381" i="3"/>
  <c r="R397" i="3"/>
  <c r="R429" i="3"/>
  <c r="T266" i="3"/>
  <c r="T282" i="3"/>
  <c r="T298" i="3"/>
  <c r="T314" i="3"/>
  <c r="T330" i="3"/>
  <c r="T346" i="3"/>
  <c r="T362" i="3"/>
  <c r="T378" i="3"/>
  <c r="T394" i="3"/>
  <c r="T410" i="3"/>
  <c r="T426" i="3"/>
  <c r="T442" i="3"/>
  <c r="P270" i="3"/>
  <c r="U270" i="3" s="1"/>
  <c r="P302" i="3"/>
  <c r="U302" i="3" s="1"/>
  <c r="P318" i="3"/>
  <c r="U318" i="3" s="1"/>
  <c r="P382" i="3"/>
  <c r="U382" i="3" s="1"/>
  <c r="P414" i="3"/>
  <c r="U414" i="3" s="1"/>
  <c r="T267" i="3"/>
  <c r="T283" i="3"/>
  <c r="T299" i="3"/>
  <c r="T315" i="3"/>
  <c r="T331" i="3"/>
  <c r="T347" i="3"/>
  <c r="T363" i="3"/>
  <c r="T379" i="3"/>
  <c r="T395" i="3"/>
  <c r="Q254" i="3"/>
  <c r="Q366" i="3"/>
  <c r="Q382" i="3"/>
  <c r="Q414" i="3"/>
  <c r="M243" i="3"/>
  <c r="S248" i="3"/>
  <c r="S264" i="3"/>
  <c r="S280" i="3"/>
  <c r="S312" i="3"/>
  <c r="R286" i="3"/>
  <c r="R334" i="3"/>
  <c r="R366" i="3"/>
  <c r="R398" i="3"/>
  <c r="R414" i="3"/>
  <c r="S345" i="3"/>
  <c r="S409" i="3"/>
  <c r="T317" i="3"/>
  <c r="P303" i="3"/>
  <c r="U303" i="3" s="1"/>
  <c r="P399" i="3"/>
  <c r="U399" i="3" s="1"/>
  <c r="P415" i="3"/>
  <c r="U415" i="3" s="1"/>
  <c r="Q271" i="3"/>
  <c r="Q303" i="3"/>
  <c r="Q399" i="3"/>
  <c r="Q415" i="3"/>
  <c r="T262" i="3"/>
  <c r="T294" i="3"/>
  <c r="P333" i="3"/>
  <c r="U333" i="3" s="1"/>
  <c r="Q298" i="3"/>
  <c r="Q314" i="3"/>
  <c r="Q330" i="3"/>
  <c r="Q394" i="3"/>
  <c r="P405" i="3"/>
  <c r="U405" i="3" s="1"/>
  <c r="P421" i="3"/>
  <c r="U421" i="3" s="1"/>
  <c r="T279" i="3"/>
  <c r="T372" i="3"/>
  <c r="T405" i="3"/>
  <c r="R372" i="3"/>
  <c r="Q404" i="3"/>
  <c r="R420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S317" i="3"/>
  <c r="P379" i="3"/>
  <c r="U379" i="3" s="1"/>
  <c r="P395" i="3"/>
  <c r="U395" i="3" s="1"/>
  <c r="P411" i="3"/>
  <c r="U411" i="3" s="1"/>
  <c r="P427" i="3"/>
  <c r="U427" i="3" s="1"/>
  <c r="R442" i="3"/>
  <c r="S334" i="3"/>
  <c r="P267" i="3"/>
  <c r="U267" i="3" s="1"/>
  <c r="T308" i="3"/>
  <c r="M258" i="3"/>
  <c r="Q289" i="3"/>
  <c r="M251" i="3"/>
  <c r="P280" i="3"/>
  <c r="U280" i="3" s="1"/>
  <c r="P296" i="3"/>
  <c r="U296" i="3" s="1"/>
  <c r="P328" i="3"/>
  <c r="U328" i="3" s="1"/>
  <c r="Q354" i="3"/>
  <c r="R443" i="3"/>
  <c r="Q296" i="3"/>
  <c r="P323" i="3"/>
  <c r="U323" i="3" s="1"/>
  <c r="P344" i="3"/>
  <c r="U344" i="3" s="1"/>
  <c r="P360" i="3"/>
  <c r="U360" i="3" s="1"/>
  <c r="R433" i="3"/>
  <c r="M266" i="3"/>
  <c r="R280" i="3"/>
  <c r="Q291" i="3"/>
  <c r="R333" i="3"/>
  <c r="Q360" i="3"/>
  <c r="R365" i="3"/>
  <c r="P376" i="3"/>
  <c r="U376" i="3" s="1"/>
  <c r="P381" i="3"/>
  <c r="U381" i="3" s="1"/>
  <c r="P397" i="3"/>
  <c r="U397" i="3" s="1"/>
  <c r="M267" i="3"/>
  <c r="Q249" i="3"/>
  <c r="P265" i="3"/>
  <c r="P281" i="3"/>
  <c r="U281" i="3" s="1"/>
  <c r="R291" i="3"/>
  <c r="P297" i="3"/>
  <c r="U297" i="3" s="1"/>
  <c r="Q302" i="3"/>
  <c r="R307" i="3"/>
  <c r="P329" i="3"/>
  <c r="U329" i="3" s="1"/>
  <c r="Q339" i="3"/>
  <c r="R344" i="3"/>
  <c r="R360" i="3"/>
  <c r="Q381" i="3"/>
  <c r="P392" i="3"/>
  <c r="U392" i="3" s="1"/>
  <c r="R423" i="3"/>
  <c r="P429" i="3"/>
  <c r="U429" i="3" s="1"/>
  <c r="S328" i="3"/>
  <c r="S360" i="3"/>
  <c r="S376" i="3"/>
  <c r="S392" i="3"/>
  <c r="T411" i="3"/>
  <c r="T427" i="3"/>
  <c r="T443" i="3"/>
  <c r="R282" i="3"/>
  <c r="R298" i="3"/>
  <c r="R314" i="3"/>
  <c r="Q346" i="3"/>
  <c r="R393" i="3"/>
  <c r="Q425" i="3"/>
  <c r="R266" i="3"/>
  <c r="Q362" i="3"/>
  <c r="Q409" i="3"/>
  <c r="S297" i="3"/>
  <c r="S329" i="3"/>
  <c r="S377" i="3"/>
  <c r="S425" i="3"/>
  <c r="P283" i="3"/>
  <c r="U283" i="3" s="1"/>
  <c r="P299" i="3"/>
  <c r="U299" i="3" s="1"/>
  <c r="P315" i="3"/>
  <c r="U315" i="3" s="1"/>
  <c r="R362" i="3"/>
  <c r="R388" i="3"/>
  <c r="P394" i="3"/>
  <c r="U394" i="3" s="1"/>
  <c r="R404" i="3"/>
  <c r="R409" i="3"/>
  <c r="Q420" i="3"/>
  <c r="Q441" i="3"/>
  <c r="R293" i="3"/>
  <c r="S282" i="3"/>
  <c r="S298" i="3"/>
  <c r="S314" i="3"/>
  <c r="S330" i="3"/>
  <c r="S346" i="3"/>
  <c r="S362" i="3"/>
  <c r="S378" i="3"/>
  <c r="S394" i="3"/>
  <c r="S410" i="3"/>
  <c r="S426" i="3"/>
  <c r="S442" i="3"/>
  <c r="T302" i="3"/>
  <c r="P384" i="3"/>
  <c r="U384" i="3" s="1"/>
  <c r="Q410" i="3"/>
  <c r="Q426" i="3"/>
  <c r="Q384" i="3"/>
  <c r="T337" i="3"/>
  <c r="T401" i="3"/>
  <c r="P369" i="3"/>
  <c r="U369" i="3" s="1"/>
  <c r="T387" i="3"/>
  <c r="P354" i="3"/>
  <c r="U354" i="3" s="1"/>
  <c r="P433" i="3"/>
  <c r="U433" i="3" s="1"/>
  <c r="T292" i="3"/>
  <c r="T435" i="3"/>
  <c r="R390" i="3"/>
  <c r="P312" i="3"/>
  <c r="U312" i="3" s="1"/>
  <c r="P385" i="3"/>
  <c r="U385" i="3" s="1"/>
  <c r="S369" i="3"/>
  <c r="R354" i="3"/>
  <c r="S338" i="3"/>
  <c r="P249" i="3"/>
  <c r="R296" i="3"/>
  <c r="R312" i="3"/>
  <c r="M254" i="3"/>
  <c r="M340" i="3"/>
  <c r="Q293" i="3"/>
  <c r="R370" i="3"/>
  <c r="S243" i="3"/>
  <c r="T324" i="3"/>
  <c r="S354" i="3"/>
  <c r="S387" i="3"/>
  <c r="I51" i="4"/>
  <c r="P370" i="3"/>
  <c r="U370" i="3" s="1"/>
  <c r="M275" i="3"/>
  <c r="P288" i="3"/>
  <c r="U288" i="3" s="1"/>
  <c r="Q340" i="3"/>
  <c r="R436" i="3"/>
  <c r="S310" i="3"/>
  <c r="R277" i="3"/>
  <c r="Q325" i="3"/>
  <c r="R340" i="3"/>
  <c r="R355" i="3"/>
  <c r="P386" i="3"/>
  <c r="U386" i="3" s="1"/>
  <c r="P401" i="3"/>
  <c r="U401" i="3" s="1"/>
  <c r="P437" i="3"/>
  <c r="U437" i="3" s="1"/>
  <c r="P442" i="3"/>
  <c r="U442" i="3" s="1"/>
  <c r="S247" i="3"/>
  <c r="P295" i="3"/>
  <c r="U295" i="3" s="1"/>
  <c r="P327" i="3"/>
  <c r="U327" i="3" s="1"/>
  <c r="P375" i="3"/>
  <c r="U375" i="3" s="1"/>
  <c r="P439" i="3"/>
  <c r="U439" i="3" s="1"/>
  <c r="S268" i="3"/>
  <c r="S284" i="3"/>
  <c r="S300" i="3"/>
  <c r="S316" i="3"/>
  <c r="S332" i="3"/>
  <c r="S348" i="3"/>
  <c r="S364" i="3"/>
  <c r="S380" i="3"/>
  <c r="S396" i="3"/>
  <c r="S412" i="3"/>
  <c r="S428" i="3"/>
  <c r="S444" i="3"/>
  <c r="T352" i="3"/>
  <c r="T368" i="3"/>
  <c r="S246" i="3"/>
  <c r="Q262" i="3"/>
  <c r="P273" i="3"/>
  <c r="U273" i="3" s="1"/>
  <c r="P278" i="3"/>
  <c r="U278" i="3" s="1"/>
  <c r="P310" i="3"/>
  <c r="U310" i="3" s="1"/>
  <c r="R325" i="3"/>
  <c r="Q401" i="3"/>
  <c r="Q406" i="3"/>
  <c r="Q437" i="3"/>
  <c r="R328" i="3"/>
  <c r="T305" i="3"/>
  <c r="T369" i="3"/>
  <c r="T385" i="3"/>
  <c r="T246" i="3"/>
  <c r="Q355" i="3"/>
  <c r="P289" i="3"/>
  <c r="U289" i="3" s="1"/>
  <c r="P305" i="3"/>
  <c r="U305" i="3" s="1"/>
  <c r="Q310" i="3"/>
  <c r="P326" i="3"/>
  <c r="U326" i="3" s="1"/>
  <c r="R386" i="3"/>
  <c r="R401" i="3"/>
  <c r="R406" i="3"/>
  <c r="R422" i="3"/>
  <c r="S265" i="3"/>
  <c r="S281" i="3"/>
  <c r="T249" i="3"/>
  <c r="T353" i="3"/>
  <c r="S320" i="3"/>
  <c r="M419" i="3"/>
  <c r="R278" i="3"/>
  <c r="R310" i="3"/>
  <c r="Q326" i="3"/>
  <c r="P372" i="3"/>
  <c r="U372" i="3" s="1"/>
  <c r="P387" i="3"/>
  <c r="U387" i="3" s="1"/>
  <c r="P402" i="3"/>
  <c r="U402" i="3" s="1"/>
  <c r="P438" i="3"/>
  <c r="U438" i="3" s="1"/>
  <c r="T371" i="3"/>
  <c r="T403" i="3"/>
  <c r="Q250" i="3"/>
  <c r="R385" i="3"/>
  <c r="M339" i="3"/>
  <c r="P355" i="3"/>
  <c r="U355" i="3" s="1"/>
  <c r="R273" i="3"/>
  <c r="Q305" i="3"/>
  <c r="R356" i="3"/>
  <c r="M355" i="3"/>
  <c r="P274" i="3"/>
  <c r="U274" i="3" s="1"/>
  <c r="R305" i="3"/>
  <c r="Q321" i="3"/>
  <c r="R326" i="3"/>
  <c r="P337" i="3"/>
  <c r="U337" i="3" s="1"/>
  <c r="R346" i="3"/>
  <c r="P352" i="3"/>
  <c r="U352" i="3" s="1"/>
  <c r="P357" i="3"/>
  <c r="U357" i="3" s="1"/>
  <c r="P362" i="3"/>
  <c r="U362" i="3" s="1"/>
  <c r="Q377" i="3"/>
  <c r="Q387" i="3"/>
  <c r="Q428" i="3"/>
  <c r="S368" i="3"/>
  <c r="T356" i="3"/>
  <c r="S251" i="3"/>
  <c r="Q337" i="3"/>
  <c r="Q342" i="3"/>
  <c r="Q357" i="3"/>
  <c r="Q433" i="3"/>
  <c r="R438" i="3"/>
  <c r="T332" i="3"/>
  <c r="T364" i="3"/>
  <c r="Q412" i="3"/>
  <c r="S273" i="3"/>
  <c r="S289" i="3"/>
  <c r="S305" i="3"/>
  <c r="S321" i="3"/>
  <c r="S337" i="3"/>
  <c r="S353" i="3"/>
  <c r="S401" i="3"/>
  <c r="S417" i="3"/>
  <c r="S433" i="3"/>
  <c r="T277" i="3"/>
  <c r="T293" i="3"/>
  <c r="T325" i="3"/>
  <c r="T341" i="3"/>
  <c r="T357" i="3"/>
  <c r="T373" i="3"/>
  <c r="T389" i="3"/>
  <c r="T404" i="3"/>
  <c r="T420" i="3"/>
  <c r="T436" i="3"/>
  <c r="T251" i="3"/>
  <c r="R435" i="3"/>
  <c r="R324" i="3"/>
  <c r="M388" i="3"/>
  <c r="M246" i="3"/>
  <c r="R258" i="3"/>
  <c r="Q274" i="3"/>
  <c r="P243" i="3"/>
  <c r="P259" i="3"/>
  <c r="R274" i="3"/>
  <c r="Q290" i="3"/>
  <c r="P322" i="3"/>
  <c r="U322" i="3" s="1"/>
  <c r="Q332" i="3"/>
  <c r="R337" i="3"/>
  <c r="R342" i="3"/>
  <c r="P378" i="3"/>
  <c r="U378" i="3" s="1"/>
  <c r="P388" i="3"/>
  <c r="U388" i="3" s="1"/>
  <c r="T269" i="3"/>
  <c r="R301" i="3"/>
  <c r="P317" i="3"/>
  <c r="U317" i="3" s="1"/>
  <c r="T349" i="3"/>
  <c r="T397" i="3"/>
  <c r="S413" i="3"/>
  <c r="S290" i="3"/>
  <c r="S306" i="3"/>
  <c r="S322" i="3"/>
  <c r="S434" i="3"/>
  <c r="T310" i="3"/>
  <c r="T326" i="3"/>
  <c r="T342" i="3"/>
  <c r="T358" i="3"/>
  <c r="S259" i="3"/>
  <c r="Q369" i="3"/>
  <c r="R369" i="3"/>
  <c r="Q385" i="3"/>
  <c r="P400" i="3"/>
  <c r="U400" i="3" s="1"/>
  <c r="Q436" i="3"/>
  <c r="P321" i="3"/>
  <c r="U321" i="3" s="1"/>
  <c r="S385" i="3"/>
  <c r="M244" i="3"/>
  <c r="M245" i="3"/>
  <c r="Q352" i="3"/>
  <c r="M259" i="3"/>
  <c r="M323" i="3"/>
  <c r="Q243" i="3"/>
  <c r="R290" i="3"/>
  <c r="R306" i="3"/>
  <c r="Q322" i="3"/>
  <c r="R332" i="3"/>
  <c r="Q373" i="3"/>
  <c r="Q378" i="3"/>
  <c r="Q388" i="3"/>
  <c r="P419" i="3"/>
  <c r="U419" i="3" s="1"/>
  <c r="P424" i="3"/>
  <c r="U424" i="3" s="1"/>
  <c r="P434" i="3"/>
  <c r="U434" i="3" s="1"/>
  <c r="S275" i="3"/>
  <c r="S291" i="3"/>
  <c r="S307" i="3"/>
  <c r="S323" i="3"/>
  <c r="S339" i="3"/>
  <c r="S355" i="3"/>
  <c r="S371" i="3"/>
  <c r="S403" i="3"/>
  <c r="S419" i="3"/>
  <c r="S435" i="3"/>
  <c r="T375" i="3"/>
  <c r="T438" i="3"/>
  <c r="T259" i="3"/>
  <c r="Q370" i="3"/>
  <c r="M260" i="3"/>
  <c r="M293" i="3"/>
  <c r="R243" i="3"/>
  <c r="P291" i="3"/>
  <c r="U291" i="3" s="1"/>
  <c r="P307" i="3"/>
  <c r="U307" i="3" s="1"/>
  <c r="R322" i="3"/>
  <c r="R403" i="3"/>
  <c r="Q419" i="3"/>
  <c r="Q434" i="3"/>
  <c r="P271" i="3"/>
  <c r="U271" i="3" s="1"/>
  <c r="P431" i="3"/>
  <c r="U431" i="3" s="1"/>
  <c r="S276" i="3"/>
  <c r="S292" i="3"/>
  <c r="S308" i="3"/>
  <c r="S324" i="3"/>
  <c r="S340" i="3"/>
  <c r="S356" i="3"/>
  <c r="S372" i="3"/>
  <c r="S388" i="3"/>
  <c r="S404" i="3"/>
  <c r="S420" i="3"/>
  <c r="S436" i="3"/>
  <c r="T264" i="3"/>
  <c r="T280" i="3"/>
  <c r="T296" i="3"/>
  <c r="T312" i="3"/>
  <c r="T328" i="3"/>
  <c r="T344" i="3"/>
  <c r="T360" i="3"/>
  <c r="T376" i="3"/>
  <c r="T392" i="3"/>
  <c r="R254" i="3"/>
  <c r="I60" i="4"/>
  <c r="G56" i="4"/>
  <c r="P250" i="3"/>
  <c r="Q245" i="3"/>
  <c r="H51" i="4"/>
  <c r="R263" i="3"/>
  <c r="K51" i="4"/>
  <c r="T245" i="3"/>
  <c r="R439" i="3"/>
  <c r="Q391" i="3"/>
  <c r="S285" i="3"/>
  <c r="P334" i="3"/>
  <c r="U334" i="3" s="1"/>
  <c r="T407" i="3"/>
  <c r="S375" i="3"/>
  <c r="Q334" i="3"/>
  <c r="S269" i="3"/>
  <c r="S302" i="3"/>
  <c r="Q285" i="3"/>
  <c r="P290" i="3"/>
  <c r="U290" i="3" s="1"/>
  <c r="Q349" i="3"/>
  <c r="P373" i="3"/>
  <c r="U373" i="3" s="1"/>
  <c r="Q445" i="3"/>
  <c r="M257" i="3"/>
  <c r="L63" i="4"/>
  <c r="S294" i="3"/>
  <c r="S326" i="3"/>
  <c r="S358" i="3"/>
  <c r="S390" i="3"/>
  <c r="S406" i="3"/>
  <c r="S422" i="3"/>
  <c r="S438" i="3"/>
  <c r="K56" i="4"/>
  <c r="T250" i="3"/>
  <c r="T253" i="3"/>
  <c r="R289" i="3"/>
  <c r="R279" i="3"/>
  <c r="M247" i="3"/>
  <c r="R391" i="3"/>
  <c r="M375" i="3"/>
  <c r="S257" i="3"/>
  <c r="Q397" i="3"/>
  <c r="I59" i="4"/>
  <c r="M253" i="3"/>
  <c r="I52" i="4"/>
  <c r="R246" i="3"/>
  <c r="P286" i="3"/>
  <c r="U286" i="3" s="1"/>
  <c r="R300" i="3"/>
  <c r="P306" i="3"/>
  <c r="U306" i="3" s="1"/>
  <c r="P365" i="3"/>
  <c r="U365" i="3" s="1"/>
  <c r="R382" i="3"/>
  <c r="Q402" i="3"/>
  <c r="P432" i="3"/>
  <c r="U432" i="3" s="1"/>
  <c r="L49" i="4"/>
  <c r="T243" i="3"/>
  <c r="T348" i="3"/>
  <c r="T380" i="3"/>
  <c r="T257" i="3"/>
  <c r="G49" i="4"/>
  <c r="Q279" i="3"/>
  <c r="M279" i="3"/>
  <c r="Q423" i="3"/>
  <c r="T247" i="3"/>
  <c r="M327" i="3"/>
  <c r="R327" i="3"/>
  <c r="P391" i="3"/>
  <c r="U391" i="3" s="1"/>
  <c r="T263" i="3"/>
  <c r="M332" i="3"/>
  <c r="T423" i="3"/>
  <c r="T301" i="3"/>
  <c r="Q359" i="3"/>
  <c r="R349" i="3"/>
  <c r="P407" i="3"/>
  <c r="U407" i="3" s="1"/>
  <c r="T270" i="3"/>
  <c r="M439" i="3"/>
  <c r="R271" i="3"/>
  <c r="Q286" i="3"/>
  <c r="P301" i="3"/>
  <c r="U301" i="3" s="1"/>
  <c r="Q306" i="3"/>
  <c r="Q320" i="3"/>
  <c r="Q365" i="3"/>
  <c r="R402" i="3"/>
  <c r="P418" i="3"/>
  <c r="U418" i="3" s="1"/>
  <c r="Q432" i="3"/>
  <c r="T428" i="3"/>
  <c r="P258" i="3"/>
  <c r="Q275" i="3"/>
  <c r="S397" i="3"/>
  <c r="H49" i="4"/>
  <c r="Q248" i="3"/>
  <c r="H54" i="4"/>
  <c r="Q375" i="3"/>
  <c r="G60" i="4"/>
  <c r="P254" i="3"/>
  <c r="Q327" i="3"/>
  <c r="P248" i="3"/>
  <c r="L58" i="4"/>
  <c r="M252" i="3"/>
  <c r="T285" i="3"/>
  <c r="P349" i="3"/>
  <c r="U349" i="3" s="1"/>
  <c r="R431" i="3"/>
  <c r="R445" i="3"/>
  <c r="Q252" i="3"/>
  <c r="P272" i="3"/>
  <c r="U272" i="3" s="1"/>
  <c r="Q301" i="3"/>
  <c r="Q311" i="3"/>
  <c r="R320" i="3"/>
  <c r="P336" i="3"/>
  <c r="U336" i="3" s="1"/>
  <c r="R350" i="3"/>
  <c r="Q413" i="3"/>
  <c r="Q418" i="3"/>
  <c r="P423" i="3"/>
  <c r="U423" i="3" s="1"/>
  <c r="T261" i="3"/>
  <c r="T309" i="3"/>
  <c r="P325" i="3"/>
  <c r="U325" i="3" s="1"/>
  <c r="R373" i="3"/>
  <c r="T286" i="3"/>
  <c r="T318" i="3"/>
  <c r="T334" i="3"/>
  <c r="T413" i="3"/>
  <c r="T429" i="3"/>
  <c r="T445" i="3"/>
  <c r="Q258" i="3"/>
  <c r="P309" i="3"/>
  <c r="U309" i="3" s="1"/>
  <c r="T365" i="3"/>
  <c r="S400" i="3"/>
  <c r="I49" i="4"/>
  <c r="S279" i="3"/>
  <c r="S423" i="3"/>
  <c r="L53" i="4"/>
  <c r="T396" i="3"/>
  <c r="M396" i="3"/>
  <c r="G66" i="4"/>
  <c r="P260" i="3"/>
  <c r="H66" i="4"/>
  <c r="Q260" i="3"/>
  <c r="P396" i="3"/>
  <c r="U396" i="3" s="1"/>
  <c r="T359" i="3"/>
  <c r="M397" i="3"/>
  <c r="P359" i="3"/>
  <c r="U359" i="3" s="1"/>
  <c r="T439" i="3"/>
  <c r="R285" i="3"/>
  <c r="Q300" i="3"/>
  <c r="R364" i="3"/>
  <c r="M317" i="3"/>
  <c r="R311" i="3"/>
  <c r="Q316" i="3"/>
  <c r="Q341" i="3"/>
  <c r="R383" i="3"/>
  <c r="P398" i="3"/>
  <c r="U398" i="3" s="1"/>
  <c r="R413" i="3"/>
  <c r="R418" i="3"/>
  <c r="P428" i="3"/>
  <c r="U428" i="3" s="1"/>
  <c r="R437" i="3"/>
  <c r="R262" i="3"/>
  <c r="M262" i="3"/>
  <c r="T414" i="3"/>
  <c r="T430" i="3"/>
  <c r="S258" i="3"/>
  <c r="T291" i="3"/>
  <c r="S350" i="3"/>
  <c r="P366" i="3"/>
  <c r="U366" i="3" s="1"/>
  <c r="T268" i="3"/>
  <c r="T284" i="3"/>
  <c r="T300" i="3"/>
  <c r="T316" i="3"/>
  <c r="I195" i="3"/>
  <c r="P264" i="3"/>
  <c r="P269" i="3"/>
  <c r="U269" i="3" s="1"/>
  <c r="Q273" i="3"/>
  <c r="Q278" i="3"/>
  <c r="R302" i="3"/>
  <c r="Q307" i="3"/>
  <c r="Q312" i="3"/>
  <c r="R321" i="3"/>
  <c r="R341" i="3"/>
  <c r="P383" i="3"/>
  <c r="U383" i="3" s="1"/>
  <c r="R387" i="3"/>
  <c r="P416" i="3"/>
  <c r="U416" i="3" s="1"/>
  <c r="T333" i="3"/>
  <c r="T381" i="3"/>
  <c r="T444" i="3"/>
  <c r="Q251" i="3"/>
  <c r="H60" i="4"/>
  <c r="P338" i="3"/>
  <c r="U338" i="3" s="1"/>
  <c r="P371" i="3"/>
  <c r="U371" i="3" s="1"/>
  <c r="Q430" i="3"/>
  <c r="Q392" i="3"/>
  <c r="S301" i="3"/>
  <c r="S349" i="3"/>
  <c r="S381" i="3"/>
  <c r="S445" i="3"/>
  <c r="T289" i="3"/>
  <c r="P275" i="3"/>
  <c r="U275" i="3" s="1"/>
  <c r="Q284" i="3"/>
  <c r="Q318" i="3"/>
  <c r="Q323" i="3"/>
  <c r="Q328" i="3"/>
  <c r="Q338" i="3"/>
  <c r="Q343" i="3"/>
  <c r="P353" i="3"/>
  <c r="U353" i="3" s="1"/>
  <c r="Q371" i="3"/>
  <c r="Q398" i="3"/>
  <c r="P417" i="3"/>
  <c r="U417" i="3" s="1"/>
  <c r="R421" i="3"/>
  <c r="R430" i="3"/>
  <c r="T361" i="3"/>
  <c r="T409" i="3"/>
  <c r="S270" i="3"/>
  <c r="S286" i="3"/>
  <c r="S318" i="3"/>
  <c r="S366" i="3"/>
  <c r="S382" i="3"/>
  <c r="S398" i="3"/>
  <c r="S414" i="3"/>
  <c r="S430" i="3"/>
  <c r="T258" i="3"/>
  <c r="T274" i="3"/>
  <c r="T322" i="3"/>
  <c r="T338" i="3"/>
  <c r="T354" i="3"/>
  <c r="T370" i="3"/>
  <c r="T386" i="3"/>
  <c r="T402" i="3"/>
  <c r="T417" i="3"/>
  <c r="T433" i="3"/>
  <c r="R352" i="3"/>
  <c r="P380" i="3"/>
  <c r="U380" i="3" s="1"/>
  <c r="P261" i="3"/>
  <c r="R284" i="3"/>
  <c r="P294" i="3"/>
  <c r="U294" i="3" s="1"/>
  <c r="Q309" i="3"/>
  <c r="R318" i="3"/>
  <c r="R323" i="3"/>
  <c r="R338" i="3"/>
  <c r="R343" i="3"/>
  <c r="P348" i="3"/>
  <c r="U348" i="3" s="1"/>
  <c r="Q353" i="3"/>
  <c r="R371" i="3"/>
  <c r="P403" i="3"/>
  <c r="U403" i="3" s="1"/>
  <c r="Q417" i="3"/>
  <c r="T307" i="3"/>
  <c r="J54" i="4"/>
  <c r="P343" i="3"/>
  <c r="U343" i="3" s="1"/>
  <c r="R375" i="3"/>
  <c r="Q407" i="3"/>
  <c r="S408" i="3"/>
  <c r="S440" i="3"/>
  <c r="S333" i="3"/>
  <c r="S365" i="3"/>
  <c r="S429" i="3"/>
  <c r="T273" i="3"/>
  <c r="I185" i="3"/>
  <c r="I191" i="3"/>
  <c r="Q261" i="3"/>
  <c r="R275" i="3"/>
  <c r="Q280" i="3"/>
  <c r="P285" i="3"/>
  <c r="U285" i="3" s="1"/>
  <c r="Q294" i="3"/>
  <c r="R304" i="3"/>
  <c r="R309" i="3"/>
  <c r="P319" i="3"/>
  <c r="U319" i="3" s="1"/>
  <c r="P339" i="3"/>
  <c r="U339" i="3" s="1"/>
  <c r="Q348" i="3"/>
  <c r="R353" i="3"/>
  <c r="R380" i="3"/>
  <c r="Q403" i="3"/>
  <c r="P413" i="3"/>
  <c r="U413" i="3" s="1"/>
  <c r="R417" i="3"/>
  <c r="Q422" i="3"/>
  <c r="Q435" i="3"/>
  <c r="P444" i="3"/>
  <c r="U444" i="3" s="1"/>
  <c r="Q363" i="3"/>
  <c r="S256" i="3"/>
  <c r="S272" i="3"/>
  <c r="S288" i="3"/>
  <c r="S304" i="3"/>
  <c r="S416" i="3"/>
  <c r="T276" i="3"/>
  <c r="S254" i="3"/>
  <c r="Q253" i="3"/>
  <c r="H59" i="4"/>
  <c r="R248" i="3"/>
  <c r="I54" i="4"/>
  <c r="I63" i="4"/>
  <c r="R257" i="3"/>
  <c r="I56" i="4"/>
  <c r="R250" i="3"/>
  <c r="Q259" i="3"/>
  <c r="H65" i="4"/>
  <c r="M287" i="3"/>
  <c r="S287" i="3"/>
  <c r="R287" i="3"/>
  <c r="P287" i="3"/>
  <c r="U287" i="3" s="1"/>
  <c r="M367" i="3"/>
  <c r="S367" i="3"/>
  <c r="R399" i="3"/>
  <c r="M256" i="3"/>
  <c r="L62" i="4"/>
  <c r="Q256" i="3"/>
  <c r="M336" i="3"/>
  <c r="S336" i="3"/>
  <c r="M384" i="3"/>
  <c r="R384" i="3"/>
  <c r="S384" i="3"/>
  <c r="M416" i="3"/>
  <c r="Q416" i="3"/>
  <c r="M432" i="3"/>
  <c r="T432" i="3"/>
  <c r="P255" i="3"/>
  <c r="S352" i="3"/>
  <c r="R256" i="3"/>
  <c r="S263" i="3"/>
  <c r="Q272" i="3"/>
  <c r="S439" i="3"/>
  <c r="L48" i="4"/>
  <c r="I186" i="3"/>
  <c r="I211" i="3"/>
  <c r="I217" i="3"/>
  <c r="I23" i="4" s="1"/>
  <c r="R335" i="3"/>
  <c r="R416" i="3"/>
  <c r="R441" i="3"/>
  <c r="S311" i="3"/>
  <c r="S327" i="3"/>
  <c r="S343" i="3"/>
  <c r="S359" i="3"/>
  <c r="G55" i="4"/>
  <c r="G50" i="4"/>
  <c r="P244" i="3"/>
  <c r="I50" i="4"/>
  <c r="R244" i="3"/>
  <c r="M255" i="3"/>
  <c r="S255" i="3"/>
  <c r="R255" i="3"/>
  <c r="M319" i="3"/>
  <c r="S319" i="3"/>
  <c r="M383" i="3"/>
  <c r="S383" i="3"/>
  <c r="M431" i="3"/>
  <c r="S431" i="3"/>
  <c r="J66" i="4"/>
  <c r="S260" i="3"/>
  <c r="P246" i="3"/>
  <c r="G52" i="4"/>
  <c r="R242" i="3"/>
  <c r="I48" i="4"/>
  <c r="P251" i="3"/>
  <c r="G57" i="4"/>
  <c r="Q336" i="3"/>
  <c r="R367" i="3"/>
  <c r="G53" i="4"/>
  <c r="P247" i="3"/>
  <c r="G51" i="4"/>
  <c r="P368" i="3"/>
  <c r="U368" i="3" s="1"/>
  <c r="S407" i="3"/>
  <c r="R407" i="3"/>
  <c r="T272" i="3"/>
  <c r="T336" i="3"/>
  <c r="T400" i="3"/>
  <c r="I241" i="3"/>
  <c r="I47" i="4" s="1"/>
  <c r="I228" i="3"/>
  <c r="I34" i="4" s="1"/>
  <c r="I222" i="3"/>
  <c r="I28" i="4" s="1"/>
  <c r="I216" i="3"/>
  <c r="I22" i="4" s="1"/>
  <c r="I187" i="3"/>
  <c r="I210" i="3"/>
  <c r="I204" i="3"/>
  <c r="I198" i="3"/>
  <c r="I239" i="3"/>
  <c r="I45" i="4" s="1"/>
  <c r="I233" i="3"/>
  <c r="I39" i="4" s="1"/>
  <c r="I237" i="3"/>
  <c r="I43" i="4" s="1"/>
  <c r="I231" i="3"/>
  <c r="I37" i="4" s="1"/>
  <c r="I207" i="3"/>
  <c r="I201" i="3"/>
  <c r="I188" i="3"/>
  <c r="I194" i="3"/>
  <c r="I200" i="3"/>
  <c r="I226" i="3"/>
  <c r="I32" i="4" s="1"/>
  <c r="Q319" i="3"/>
  <c r="S296" i="3"/>
  <c r="M296" i="3"/>
  <c r="S344" i="3"/>
  <c r="Q344" i="3"/>
  <c r="M344" i="3"/>
  <c r="S424" i="3"/>
  <c r="M424" i="3"/>
  <c r="J59" i="4"/>
  <c r="S253" i="3"/>
  <c r="R251" i="3"/>
  <c r="T391" i="3"/>
  <c r="P408" i="3"/>
  <c r="U408" i="3" s="1"/>
  <c r="T425" i="3"/>
  <c r="K64" i="4"/>
  <c r="P253" i="3"/>
  <c r="G59" i="4"/>
  <c r="H50" i="4"/>
  <c r="Q244" i="3"/>
  <c r="M271" i="3"/>
  <c r="S271" i="3"/>
  <c r="M303" i="3"/>
  <c r="S303" i="3"/>
  <c r="R303" i="3"/>
  <c r="M351" i="3"/>
  <c r="S351" i="3"/>
  <c r="M415" i="3"/>
  <c r="S415" i="3"/>
  <c r="S244" i="3"/>
  <c r="J50" i="4"/>
  <c r="T248" i="3"/>
  <c r="K54" i="4"/>
  <c r="R259" i="3"/>
  <c r="I65" i="4"/>
  <c r="H55" i="4"/>
  <c r="Q255" i="3"/>
  <c r="H61" i="4"/>
  <c r="Q367" i="3"/>
  <c r="T320" i="3"/>
  <c r="P256" i="3"/>
  <c r="Q242" i="3"/>
  <c r="T416" i="3"/>
  <c r="I64" i="4"/>
  <c r="I66" i="4"/>
  <c r="R260" i="3"/>
  <c r="T256" i="3"/>
  <c r="K62" i="4"/>
  <c r="T304" i="3"/>
  <c r="T384" i="3"/>
  <c r="T431" i="3"/>
  <c r="S242" i="3"/>
  <c r="P279" i="3"/>
  <c r="U279" i="3" s="1"/>
  <c r="R319" i="3"/>
  <c r="Q368" i="3"/>
  <c r="Q439" i="3"/>
  <c r="L55" i="4"/>
  <c r="M249" i="3"/>
  <c r="P313" i="3"/>
  <c r="U313" i="3" s="1"/>
  <c r="S313" i="3"/>
  <c r="T393" i="3"/>
  <c r="S393" i="3"/>
  <c r="P393" i="3"/>
  <c r="U393" i="3" s="1"/>
  <c r="S441" i="3"/>
  <c r="P441" i="3"/>
  <c r="U441" i="3" s="1"/>
  <c r="T242" i="3"/>
  <c r="Q400" i="3"/>
  <c r="Q408" i="3"/>
  <c r="J51" i="4"/>
  <c r="G65" i="4"/>
  <c r="G123" i="3"/>
  <c r="M335" i="3"/>
  <c r="S335" i="3"/>
  <c r="M399" i="3"/>
  <c r="S399" i="3"/>
  <c r="P367" i="3"/>
  <c r="U367" i="3" s="1"/>
  <c r="R415" i="3"/>
  <c r="S432" i="3"/>
  <c r="R336" i="3"/>
  <c r="S295" i="3"/>
  <c r="R295" i="3"/>
  <c r="S252" i="3"/>
  <c r="J58" i="4"/>
  <c r="T288" i="3"/>
  <c r="T415" i="3"/>
  <c r="S391" i="3"/>
  <c r="G63" i="4"/>
  <c r="P257" i="3"/>
  <c r="I214" i="3"/>
  <c r="I20" i="4" s="1"/>
  <c r="R252" i="3"/>
  <c r="I58" i="4"/>
  <c r="H63" i="4"/>
  <c r="Q257" i="3"/>
  <c r="Q297" i="3"/>
  <c r="R351" i="3"/>
  <c r="R368" i="3"/>
  <c r="P377" i="3"/>
  <c r="U377" i="3" s="1"/>
  <c r="Q295" i="3"/>
  <c r="R400" i="3"/>
  <c r="M364" i="3"/>
  <c r="R249" i="3"/>
  <c r="Q288" i="3"/>
  <c r="P351" i="3"/>
  <c r="U351" i="3" s="1"/>
  <c r="R359" i="3"/>
  <c r="R428" i="3"/>
  <c r="R444" i="3"/>
  <c r="T278" i="3"/>
  <c r="T374" i="3"/>
  <c r="T390" i="3"/>
  <c r="T421" i="3"/>
  <c r="T437" i="3"/>
  <c r="Q444" i="3"/>
  <c r="M412" i="3"/>
  <c r="P284" i="3"/>
  <c r="U284" i="3" s="1"/>
  <c r="R288" i="3"/>
  <c r="R297" i="3"/>
  <c r="P320" i="3"/>
  <c r="U320" i="3" s="1"/>
  <c r="Q351" i="3"/>
  <c r="R432" i="3"/>
  <c r="M430" i="3"/>
  <c r="P430" i="3"/>
  <c r="U430" i="3" s="1"/>
  <c r="T295" i="3"/>
  <c r="T311" i="3"/>
  <c r="T327" i="3"/>
  <c r="T343" i="3"/>
  <c r="T406" i="3"/>
  <c r="T422" i="3"/>
  <c r="S250" i="3"/>
  <c r="S249" i="3"/>
  <c r="S361" i="3"/>
  <c r="T412" i="3"/>
  <c r="P350" i="3"/>
  <c r="U350" i="3" s="1"/>
  <c r="H53" i="4"/>
  <c r="Q247" i="3"/>
  <c r="Q264" i="3"/>
  <c r="R268" i="3"/>
  <c r="R272" i="3"/>
  <c r="R281" i="3"/>
  <c r="P304" i="3"/>
  <c r="U304" i="3" s="1"/>
  <c r="Q313" i="3"/>
  <c r="P335" i="3"/>
  <c r="U335" i="3" s="1"/>
  <c r="R348" i="3"/>
  <c r="T254" i="3"/>
  <c r="T350" i="3"/>
  <c r="T366" i="3"/>
  <c r="T382" i="3"/>
  <c r="T398" i="3"/>
  <c r="R247" i="3"/>
  <c r="Q270" i="3"/>
  <c r="Q350" i="3"/>
  <c r="Q396" i="3"/>
  <c r="L60" i="4"/>
  <c r="R264" i="3"/>
  <c r="Q304" i="3"/>
  <c r="R313" i="3"/>
  <c r="Q335" i="3"/>
  <c r="T255" i="3"/>
  <c r="K61" i="4"/>
  <c r="T271" i="3"/>
  <c r="T287" i="3"/>
  <c r="T303" i="3"/>
  <c r="T319" i="3"/>
  <c r="T335" i="3"/>
  <c r="T351" i="3"/>
  <c r="T367" i="3"/>
  <c r="T383" i="3"/>
  <c r="T399" i="3"/>
  <c r="P242" i="3"/>
  <c r="R270" i="3"/>
  <c r="P252" i="3"/>
  <c r="Q281" i="3"/>
  <c r="P364" i="3"/>
  <c r="U364" i="3" s="1"/>
  <c r="Q383" i="3"/>
  <c r="P406" i="3"/>
  <c r="U406" i="3" s="1"/>
  <c r="P422" i="3"/>
  <c r="U422" i="3" s="1"/>
  <c r="R425" i="3"/>
  <c r="T418" i="3"/>
  <c r="T434" i="3"/>
  <c r="S274" i="3"/>
  <c r="T321" i="3"/>
  <c r="G58" i="4"/>
  <c r="L64" i="4"/>
  <c r="P262" i="3"/>
  <c r="P316" i="3"/>
  <c r="U316" i="3" s="1"/>
  <c r="Q345" i="3"/>
  <c r="Q438" i="3"/>
  <c r="T408" i="3"/>
  <c r="T424" i="3"/>
  <c r="T440" i="3"/>
  <c r="T252" i="3"/>
  <c r="S370" i="3"/>
  <c r="Q386" i="3"/>
  <c r="Q287" i="3"/>
  <c r="P300" i="3"/>
  <c r="U300" i="3" s="1"/>
  <c r="R345" i="3"/>
  <c r="Q361" i="3"/>
  <c r="R396" i="3"/>
  <c r="P412" i="3"/>
  <c r="U412" i="3" s="1"/>
  <c r="M290" i="3"/>
  <c r="T290" i="3"/>
  <c r="M306" i="3"/>
  <c r="T306" i="3"/>
  <c r="T244" i="3"/>
  <c r="S386" i="3"/>
  <c r="R316" i="3"/>
  <c r="P358" i="3"/>
  <c r="U358" i="3" s="1"/>
  <c r="R361" i="3"/>
  <c r="R377" i="3"/>
  <c r="Q431" i="3"/>
  <c r="T260" i="3"/>
  <c r="S402" i="3"/>
  <c r="Q246" i="3"/>
  <c r="P342" i="3"/>
  <c r="U342" i="3" s="1"/>
  <c r="Q358" i="3"/>
  <c r="P374" i="3"/>
  <c r="U374" i="3" s="1"/>
  <c r="Q393" i="3"/>
  <c r="R412" i="3"/>
  <c r="S418" i="3"/>
  <c r="G129" i="3"/>
  <c r="G120" i="3"/>
  <c r="I202" i="3"/>
  <c r="I218" i="3"/>
  <c r="I24" i="4" s="1"/>
  <c r="I234" i="3"/>
  <c r="I40" i="4" s="1"/>
  <c r="I197" i="3"/>
  <c r="I213" i="3"/>
  <c r="I229" i="3"/>
  <c r="G133" i="3"/>
  <c r="I192" i="3"/>
  <c r="I208" i="3"/>
  <c r="I224" i="3"/>
  <c r="I30" i="4" s="1"/>
  <c r="I240" i="3"/>
  <c r="I46" i="4" s="1"/>
  <c r="I219" i="3"/>
  <c r="I235" i="3"/>
  <c r="I193" i="3"/>
  <c r="I209" i="3"/>
  <c r="I225" i="3"/>
  <c r="I31" i="4" s="1"/>
  <c r="U268" i="3" l="1"/>
  <c r="I41" i="4"/>
  <c r="I33" i="4"/>
  <c r="I25" i="4"/>
  <c r="I27" i="4"/>
  <c r="I36" i="4"/>
  <c r="I35" i="4"/>
  <c r="I26" i="4"/>
  <c r="U266" i="3"/>
  <c r="U262" i="3"/>
  <c r="U264" i="3"/>
  <c r="U265" i="3"/>
  <c r="U263" i="3"/>
  <c r="U245" i="3"/>
  <c r="U261" i="3"/>
  <c r="U253" i="3"/>
  <c r="U255" i="3"/>
  <c r="U252" i="3"/>
  <c r="U257" i="3"/>
  <c r="U260" i="3"/>
  <c r="U247" i="3"/>
  <c r="U248" i="3"/>
  <c r="U242" i="3"/>
  <c r="U254" i="3"/>
  <c r="U256" i="3"/>
  <c r="U251" i="3"/>
  <c r="U244" i="3"/>
  <c r="U249" i="3"/>
  <c r="U246" i="3"/>
  <c r="U259" i="3"/>
  <c r="U258" i="3"/>
  <c r="U250" i="3"/>
  <c r="U243" i="3"/>
  <c r="G159" i="3"/>
  <c r="G160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<sst xmlns="http://schemas.openxmlformats.org/spreadsheetml/2006/main" count="201" uniqueCount="109">
  <si>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</si>
  <si>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</si>
  <si>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</si>
  <si>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</si>
  <si>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</si>
  <si>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</si>
  <si>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</si>
  <si>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</si>
  <si>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</si>
  <si>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</si>
  <si>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</si>
  <si>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</si>
  <si>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</si>
  <si>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</si>
  <si>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</si>
  <si>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</si>
  <si>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</si>
  <si>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</si>
  <si>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</si>
  <si>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</si>
  <si>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</si>
  <si>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</si>
  <si>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</si>
  <si>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</si>
  <si>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</si>
  <si>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</si>
  <si>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</si>
  <si>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</si>
  <si>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</si>
  <si>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</si>
  <si>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</si>
  <si>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</si>
  <si>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</si>
  <si>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</si>
  <si>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</si>
  <si>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</si>
  <si>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</si>
  <si>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</si>
  <si>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</si>
  <si>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</si>
  <si>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</si>
  <si>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</si>
  <si>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</si>
  <si>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</si>
  <si>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</si>
  <si>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</si>
  <si>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</si>
  <si>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</si>
  <si>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</si>
  <si>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</si>
  <si>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</si>
  <si>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</si>
  <si>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</si>
  <si>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</si>
  <si>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</si>
  <si>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</si>
  <si>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</si>
  <si>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</si>
  <si>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</si>
  <si>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</si>
  <si>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</si>
  <si>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</si>
  <si>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</si>
  <si>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</si>
  <si>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</si>
  <si>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</si>
  <si>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</si>
  <si>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</si>
  <si>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</si>
  <si>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</si>
  <si>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</si>
  <si>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</si>
  <si>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</si>
  <si>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</si>
  <si>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</si>
  <si>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</si>
  <si>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</si>
  <si>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</si>
  <si>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</si>
  <si>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</si>
  <si>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</si>
  <si>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</si>
  <si>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</si>
  <si>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</si>
  <si>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</si>
  <si>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</si>
  <si>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</si>
  <si>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</si>
  <si>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</si>
  <si>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</si>
  <si>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Gaspris m. tillæg</t>
  </si>
  <si>
    <t>Udvikling</t>
  </si>
  <si>
    <t>Vægte</t>
  </si>
  <si>
    <t>Input til delindeks</t>
  </si>
  <si>
    <t>Input til brændstofsdelindeks</t>
  </si>
  <si>
    <t>Baseværdi</t>
  </si>
  <si>
    <t>Gaspris med tillæg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</si>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</sst>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6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9" xfId="0" applyNumberFormat="1" applyFont="1" applyBorder="1" applyAlignment="1">
      <alignment horizontal="left"/>
    </xf>
    <xf numFmtId="164" fontId="8" fillId="0" borderId="19" xfId="2" applyNumberFormat="1" applyFont="1" applyBorder="1"/>
    <xf numFmtId="164" fontId="10" fillId="0" borderId="19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14" fontId="8" fillId="2" borderId="2" xfId="0" applyNumberFormat="1" applyFont="1" applyBorder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14" fontId="8" fillId="2" borderId="2" xfId="0" applyNumberFormat="1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8" fillId="2" borderId="6" xfId="0" applyNumberFormat="1" applyFont="1" applyBorder="1"/>
    <xf numFmtId="165" fontId="16" fillId="5" borderId="5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4" xfId="4" applyNumberFormat="1" applyFont="1" applyBorder="1">
      <protection locked="0"/>
    </xf>
    <xf numFmtId="165" fontId="16" fillId="5" borderId="14" xfId="4" applyNumberFormat="1" applyFont="1" applyBorder="1">
      <protection locked="0"/>
    </xf>
    <xf numFmtId="164" fontId="8" fillId="2" borderId="16" xfId="0" applyNumberFormat="1" applyFont="1" applyBorder="1"/>
    <xf numFmtId="164" fontId="8" fillId="2" borderId="17" xfId="0" applyNumberFormat="1" applyFont="1" applyBorder="1"/>
    <xf numFmtId="164" fontId="19" fillId="2" borderId="18" xfId="5" applyNumberFormat="1" applyFont="1" applyBorder="1"/>
    <xf numFmtId="164" fontId="8" fillId="2" borderId="18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8" fillId="2" borderId="0" xfId="0" applyNumberFormat="1" applyFont="1" applyBorder="1"/>
    <xf numFmtId="164" fontId="8" fillId="2" borderId="11" xfId="0" applyNumberFormat="1" applyFont="1" applyBorder="1"/>
    <xf numFmtId="164" fontId="19" fillId="2" borderId="7" xfId="5" applyNumberFormat="1" applyFont="1" applyBorder="1"/>
    <xf numFmtId="164" fontId="8" fillId="2" borderId="7" xfId="0" applyNumberFormat="1" applyFont="1" applyBorder="1"/>
    <xf numFmtId="164" fontId="8" fillId="2" borderId="4" xfId="0" applyNumberFormat="1" applyFont="1" applyBorder="1"/>
    <xf numFmtId="164" fontId="8" fillId="2" borderId="12" xfId="0" applyNumberFormat="1" applyFont="1" applyBorder="1"/>
    <xf numFmtId="164" fontId="19" fillId="2" borderId="9" xfId="5" applyNumberFormat="1" applyFont="1" applyBorder="1"/>
    <xf numFmtId="164" fontId="8" fillId="2" borderId="9" xfId="0" applyNumberFormat="1" applyFont="1" applyBorder="1"/>
    <xf numFmtId="164" fontId="19" fillId="2" borderId="4" xfId="5" applyNumberFormat="1" applyFont="1" applyBorder="1"/>
    <xf numFmtId="165" fontId="8" fillId="2" borderId="10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13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view="pageBreakPreview" topLeftCell="A55" zoomScale="60" zoomScaleNormal="100" workbookViewId="0">
      <selection activeCell="I107" sqref="I107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4" t="s">
        <v>0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64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5" t="s">
        <v>6</v>
      </c>
      <c r="G11" s="125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83</v>
      </c>
      <c r="H19" s="21" t="s">
        <v>9</v>
      </c>
      <c r="I19" s="21" t="s">
        <v>10</v>
      </c>
      <c r="J19" s="21" t="s">
        <v>11</v>
      </c>
      <c r="K19" s="21" t="s">
        <v>35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44682</v>
      </c>
      <c r="G20" s="25">
        <f>INDEX('Omkostningsindeks og vægte'!G$20:G$445,MATCH($F20,'Omkostningsindeks og vægte'!$F$20:$F$445,0))</f>
        <v>146.66651999999999</v>
      </c>
      <c r="H20" s="25">
        <f>INDEX('Omkostningsindeks og vægte'!H$20:H$445,MATCH($F20,'Omkostningsindeks og vægte'!$F$20:$F$445,0))</f>
        <v>144.25751503006015</v>
      </c>
      <c r="I20" s="25">
        <f>INDEX('Omkostningsindeks og vægte'!I$20:I$445,MATCH($F20,'Omkostningsindeks og vægte'!$F$20:$F$445,0))</f>
        <v>114.98979861482283</v>
      </c>
      <c r="J20" s="25">
        <f>INDEX('Omkostningsindeks og vægte'!J$20:J$445,MATCH($F20,'Omkostningsindeks og vægte'!$F$20:$F$445,0))</f>
        <v>1.24</v>
      </c>
      <c r="K20" s="25">
        <f>INDEX('Omkostningsindeks og vægte'!K$20:K$445,MATCH($F20,'Omkostningsindeks og vægte'!$F$20:$F$445,0))</f>
        <v>399.3</v>
      </c>
      <c r="L20" s="26">
        <f>INDEX('Omkostningsindeks og vægte'!L$20:L$445,MATCH($F20,'Omkostningsindeks og vægte'!$F$20:$F$445,0))</f>
        <v>150.81176883621526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44713</v>
      </c>
      <c r="G21" s="25">
        <f>INDEX('Omkostningsindeks og vægte'!G$20:G$445,MATCH($F21,'Omkostningsindeks og vægte'!$F$20:$F$445,0))</f>
        <v>146.66651999999999</v>
      </c>
      <c r="H21" s="25">
        <f>INDEX('Omkostningsindeks og vægte'!H$20:H$445,MATCH($F21,'Omkostningsindeks og vægte'!$F$20:$F$445,0))</f>
        <v>146.62024048096194</v>
      </c>
      <c r="I21" s="25">
        <f>INDEX('Omkostningsindeks og vægte'!I$20:I$445,MATCH($F21,'Omkostningsindeks og vægte'!$F$20:$F$445,0))</f>
        <v>117.11175447678353</v>
      </c>
      <c r="J21" s="25">
        <f>INDEX('Omkostningsindeks og vægte'!J$20:J$445,MATCH($F21,'Omkostningsindeks og vægte'!$F$20:$F$445,0))</f>
        <v>1.58</v>
      </c>
      <c r="K21" s="25">
        <f>INDEX('Omkostningsindeks og vægte'!K$20:K$445,MATCH($F21,'Omkostningsindeks og vægte'!$F$20:$F$445,0))</f>
        <v>340.9</v>
      </c>
      <c r="L21" s="26">
        <f>INDEX('Omkostningsindeks og vægte'!L$20:L$445,MATCH($F21,'Omkostningsindeks og vægte'!$F$20:$F$445,0))</f>
        <v>144.64803932076401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44743</v>
      </c>
      <c r="G22" s="25">
        <f>INDEX('Omkostningsindeks og vægte'!G$20:G$445,MATCH($F22,'Omkostningsindeks og vægte'!$F$20:$F$445,0))</f>
        <v>147.37359000000001</v>
      </c>
      <c r="H22" s="25">
        <f>INDEX('Omkostningsindeks og vægte'!H$20:H$445,MATCH($F22,'Omkostningsindeks og vægte'!$F$20:$F$445,0))</f>
        <v>147.93286573146295</v>
      </c>
      <c r="I22" s="25">
        <f>INDEX('Omkostningsindeks og vægte'!I$20:I$445,MATCH($F22,'Omkostningsindeks og vægte'!$F$20:$F$445,0))</f>
        <v>117.31384551125596</v>
      </c>
      <c r="J22" s="25">
        <f>INDEX('Omkostningsindeks og vægte'!J$20:J$445,MATCH($F22,'Omkostningsindeks og vægte'!$F$20:$F$445,0))</f>
        <v>1.84</v>
      </c>
      <c r="K22" s="25">
        <f>INDEX('Omkostningsindeks og vægte'!K$20:K$445,MATCH($F22,'Omkostningsindeks og vægte'!$F$20:$F$445,0))</f>
        <v>312.60000000000002</v>
      </c>
      <c r="L22" s="26">
        <f>INDEX('Omkostningsindeks og vægte'!L$20:L$445,MATCH($F22,'Omkostningsindeks og vægte'!$F$20:$F$445,0))</f>
        <v>142.1063929021411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44774</v>
      </c>
      <c r="G23" s="25">
        <f>INDEX('Omkostningsindeks og vægte'!G$20:G$445,MATCH($F23,'Omkostningsindeks og vægte'!$F$20:$F$445,0))</f>
        <v>147.37359000000001</v>
      </c>
      <c r="H23" s="25">
        <f>INDEX('Omkostningsindeks og vægte'!H$20:H$445,MATCH($F23,'Omkostningsindeks og vægte'!$F$20:$F$445,0))</f>
        <v>149.11422845691382</v>
      </c>
      <c r="I23" s="25">
        <f>INDEX('Omkostningsindeks og vægte'!I$20:I$445,MATCH($F23,'Omkostningsindeks og vægte'!$F$20:$F$445,0))</f>
        <v>117.8190730974371</v>
      </c>
      <c r="J23" s="25">
        <f>INDEX('Omkostningsindeks og vægte'!J$20:J$445,MATCH($F23,'Omkostningsindeks og vægte'!$F$20:$F$445,0))</f>
        <v>2.0699999999999998</v>
      </c>
      <c r="K23" s="25">
        <f>INDEX('Omkostningsindeks og vægte'!K$20:K$445,MATCH($F23,'Omkostningsindeks og vægte'!$F$20:$F$445,0))</f>
        <v>340.9</v>
      </c>
      <c r="L23" s="26">
        <f>INDEX('Omkostningsindeks og vægte'!L$20:L$445,MATCH($F23,'Omkostningsindeks og vægte'!$F$20:$F$445,0))</f>
        <v>145.89355718732895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44805</v>
      </c>
      <c r="G24" s="25">
        <f>INDEX('Omkostningsindeks og vægte'!G$20:G$445,MATCH($F24,'Omkostningsindeks og vægte'!$F$20:$F$445,0))</f>
        <v>147.37359000000001</v>
      </c>
      <c r="H24" s="25">
        <f>INDEX('Omkostningsindeks og vægte'!H$20:H$445,MATCH($F24,'Omkostningsindeks og vægte'!$F$20:$F$445,0))</f>
        <v>150.82064128256513</v>
      </c>
      <c r="I24" s="25">
        <f>INDEX('Omkostningsindeks og vægte'!I$20:I$445,MATCH($F24,'Omkostningsindeks og vægte'!$F$20:$F$445,0))</f>
        <v>118.93057378703557</v>
      </c>
      <c r="J24" s="25">
        <f>INDEX('Omkostningsindeks og vægte'!J$20:J$445,MATCH($F24,'Omkostningsindeks og vægte'!$F$20:$F$445,0))</f>
        <v>1.9</v>
      </c>
      <c r="K24" s="25">
        <f>INDEX('Omkostningsindeks og vægte'!K$20:K$445,MATCH($F24,'Omkostningsindeks og vægte'!$F$20:$F$445,0))</f>
        <v>484.4</v>
      </c>
      <c r="L24" s="26">
        <f>INDEX('Omkostningsindeks og vægte'!L$20:L$445,MATCH($F24,'Omkostningsindeks og vægte'!$F$20:$F$445,0))</f>
        <v>162.9846086396995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44835</v>
      </c>
      <c r="G25" s="25">
        <f>INDEX('Omkostningsindeks og vægte'!G$20:G$445,MATCH($F25,'Omkostningsindeks og vægte'!$F$20:$F$445,0))</f>
        <v>148.68671999999998</v>
      </c>
      <c r="H25" s="25">
        <f>INDEX('Omkostningsindeks og vægte'!H$20:H$445,MATCH($F25,'Omkostningsindeks og vægte'!$F$20:$F$445,0))</f>
        <v>150.82064128256513</v>
      </c>
      <c r="I25" s="25">
        <f>INDEX('Omkostningsindeks og vægte'!I$20:I$445,MATCH($F25,'Omkostningsindeks og vægte'!$F$20:$F$445,0))</f>
        <v>119.63789240768914</v>
      </c>
      <c r="J25" s="25">
        <f>INDEX('Omkostningsindeks og vægte'!J$20:J$445,MATCH($F25,'Omkostningsindeks og vægte'!$F$20:$F$445,0))</f>
        <v>2.52</v>
      </c>
      <c r="K25" s="25">
        <f>INDEX('Omkostningsindeks og vægte'!K$20:K$445,MATCH($F25,'Omkostningsindeks og vægte'!$F$20:$F$445,0))</f>
        <v>628.9</v>
      </c>
      <c r="L25" s="26">
        <f>INDEX('Omkostningsindeks og vægte'!L$20:L$445,MATCH($F25,'Omkostningsindeks og vægte'!$F$20:$F$445,0))</f>
        <v>181.75812549431942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44866</v>
      </c>
      <c r="G26" s="25">
        <f>INDEX('Omkostningsindeks og vægte'!G$20:G$445,MATCH($F26,'Omkostningsindeks og vægte'!$F$20:$F$445,0))</f>
        <v>148.68671999999998</v>
      </c>
      <c r="H26" s="25">
        <f>INDEX('Omkostningsindeks og vægte'!H$20:H$445,MATCH($F26,'Omkostningsindeks og vægte'!$F$20:$F$445,0))</f>
        <v>152.78957915831666</v>
      </c>
      <c r="I26" s="25">
        <f>INDEX('Omkostningsindeks og vægte'!I$20:I$445,MATCH($F26,'Omkostningsindeks og vægte'!$F$20:$F$445,0))</f>
        <v>119.73893792492535</v>
      </c>
      <c r="J26" s="25">
        <f>INDEX('Omkostningsindeks og vægte'!J$20:J$445,MATCH($F26,'Omkostningsindeks og vægte'!$F$20:$F$445,0))</f>
        <v>3.22</v>
      </c>
      <c r="K26" s="25">
        <f>INDEX('Omkostningsindeks og vægte'!K$20:K$445,MATCH($F26,'Omkostningsindeks og vægte'!$F$20:$F$445,0))</f>
        <v>527.5</v>
      </c>
      <c r="L26" s="26">
        <f>INDEX('Omkostningsindeks og vægte'!L$20:L$445,MATCH($F26,'Omkostningsindeks og vægte'!$F$20:$F$445,0))</f>
        <v>170.71297321702724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44896</v>
      </c>
      <c r="G27" s="25">
        <f>INDEX('Omkostningsindeks og vægte'!G$20:G$445,MATCH($F27,'Omkostningsindeks og vægte'!$F$20:$F$445,0))</f>
        <v>148.68671999999998</v>
      </c>
      <c r="H27" s="25">
        <f>INDEX('Omkostningsindeks og vægte'!H$20:H$445,MATCH($F27,'Omkostningsindeks og vægte'!$F$20:$F$445,0))</f>
        <v>154.36472945891785</v>
      </c>
      <c r="I27" s="25">
        <f>INDEX('Omkostningsindeks og vægte'!I$20:I$445,MATCH($F27,'Omkostningsindeks og vægte'!$F$20:$F$445,0))</f>
        <v>121.86089378688604</v>
      </c>
      <c r="J27" s="25">
        <f>INDEX('Omkostningsindeks og vægte'!J$20:J$445,MATCH($F27,'Omkostningsindeks og vægte'!$F$20:$F$445,0))</f>
        <v>3.06</v>
      </c>
      <c r="K27" s="25">
        <f>INDEX('Omkostningsindeks og vægte'!K$20:K$445,MATCH($F27,'Omkostningsindeks og vægte'!$F$20:$F$445,0))</f>
        <v>301.7</v>
      </c>
      <c r="L27" s="26">
        <f>INDEX('Omkostningsindeks og vægte'!L$20:L$445,MATCH($F27,'Omkostningsindeks og vægte'!$F$20:$F$445,0))</f>
        <v>143.93719079563343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44927</v>
      </c>
      <c r="G28" s="25">
        <f>INDEX('Omkostningsindeks og vægte'!G$20:G$445,MATCH($F28,'Omkostningsindeks og vægte'!$F$20:$F$445,0))</f>
        <v>149.69681999999997</v>
      </c>
      <c r="H28" s="25">
        <f>INDEX('Omkostningsindeks og vægte'!H$20:H$445,MATCH($F28,'Omkostningsindeks og vægte'!$F$20:$F$445,0))</f>
        <v>153.05210420841684</v>
      </c>
      <c r="I28" s="25">
        <f>INDEX('Omkostningsindeks og vægte'!I$20:I$445,MATCH($F28,'Omkostningsindeks og vægte'!$F$20:$F$445,0))</f>
        <v>122.16403033859473</v>
      </c>
      <c r="J28" s="25">
        <f>INDEX('Omkostningsindeks og vægte'!J$20:J$445,MATCH($F28,'Omkostningsindeks og vægte'!$F$20:$F$445,0))</f>
        <v>2.86</v>
      </c>
      <c r="K28" s="25">
        <f>INDEX('Omkostningsindeks og vægte'!K$20:K$445,MATCH($F28,'Omkostningsindeks og vægte'!$F$20:$F$445,0))</f>
        <v>318.2</v>
      </c>
      <c r="L28" s="26">
        <f>INDEX('Omkostningsindeks og vægte'!L$20:L$445,MATCH($F28,'Omkostningsindeks og vægte'!$F$20:$F$445,0))</f>
        <v>146.14524221518798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44958</v>
      </c>
      <c r="G29" s="25">
        <f>INDEX('Omkostningsindeks og vægte'!G$20:G$445,MATCH($F29,'Omkostningsindeks og vægte'!$F$20:$F$445,0))</f>
        <v>149.69681999999997</v>
      </c>
      <c r="H29" s="25">
        <f>INDEX('Omkostningsindeks og vægte'!H$20:H$445,MATCH($F29,'Omkostningsindeks og vægte'!$F$20:$F$445,0))</f>
        <v>152.13326653306615</v>
      </c>
      <c r="I29" s="25">
        <f>INDEX('Omkostningsindeks og vægte'!I$20:I$445,MATCH($F29,'Omkostningsindeks og vægte'!$F$20:$F$445,0))</f>
        <v>122.26507585583094</v>
      </c>
      <c r="J29" s="25">
        <f>INDEX('Omkostningsindeks og vægte'!J$20:J$445,MATCH($F29,'Omkostningsindeks og vægte'!$F$20:$F$445,0))</f>
        <v>3.33</v>
      </c>
      <c r="K29" s="25">
        <f>INDEX('Omkostningsindeks og vægte'!K$20:K$445,MATCH($F29,'Omkostningsindeks og vægte'!$F$20:$F$445,0))</f>
        <v>373.9</v>
      </c>
      <c r="L29" s="26">
        <f>INDEX('Omkostningsindeks og vægte'!L$20:L$445,MATCH($F29,'Omkostningsindeks og vægte'!$F$20:$F$445,0))</f>
        <v>153.31314362838549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44986</v>
      </c>
      <c r="G30" s="25">
        <f>INDEX('Omkostningsindeks og vægte'!G$20:G$445,MATCH($F30,'Omkostningsindeks og vægte'!$F$20:$F$445,0))</f>
        <v>149.69681999999997</v>
      </c>
      <c r="H30" s="25">
        <f>INDEX('Omkostningsindeks og vægte'!H$20:H$445,MATCH($F30,'Omkostningsindeks og vægte'!$F$20:$F$445,0))</f>
        <v>152.78957915831666</v>
      </c>
      <c r="I30" s="25">
        <f>INDEX('Omkostningsindeks og vægte'!I$20:I$445,MATCH($F30,'Omkostningsindeks og vægte'!$F$20:$F$445,0))</f>
        <v>123.98284964884677</v>
      </c>
      <c r="J30" s="25">
        <f>INDEX('Omkostningsindeks og vægte'!J$20:J$445,MATCH($F30,'Omkostningsindeks og vægte'!$F$20:$F$445,0))</f>
        <v>3.26</v>
      </c>
      <c r="K30" s="25">
        <f>INDEX('Omkostningsindeks og vægte'!K$20:K$445,MATCH($F30,'Omkostningsindeks og vægte'!$F$20:$F$445,0))</f>
        <v>257.60000000000002</v>
      </c>
      <c r="L30" s="26">
        <f>INDEX('Omkostningsindeks og vægte'!L$20:L$445,MATCH($F30,'Omkostningsindeks og vægte'!$F$20:$F$445,0))</f>
        <v>139.58505460316945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45017</v>
      </c>
      <c r="G31" s="25">
        <f>INDEX('Omkostningsindeks og vægte'!G$20:G$445,MATCH($F31,'Omkostningsindeks og vægte'!$F$20:$F$445,0))</f>
        <v>150.90894</v>
      </c>
      <c r="H31" s="25">
        <f>INDEX('Omkostningsindeks og vægte'!H$20:H$445,MATCH($F31,'Omkostningsindeks og vægte'!$F$20:$F$445,0))</f>
        <v>154.23346693386776</v>
      </c>
      <c r="I31" s="25">
        <f>INDEX('Omkostningsindeks og vægte'!I$20:I$445,MATCH($F31,'Omkostningsindeks og vægte'!$F$20:$F$445,0))</f>
        <v>123.57866757990186</v>
      </c>
      <c r="J31" s="25">
        <f>INDEX('Omkostningsindeks og vægte'!J$20:J$445,MATCH($F31,'Omkostningsindeks og vægte'!$F$20:$F$445,0))</f>
        <v>3.58</v>
      </c>
      <c r="K31" s="25">
        <f>INDEX('Omkostningsindeks og vægte'!K$20:K$445,MATCH($F31,'Omkostningsindeks og vægte'!$F$20:$F$445,0))</f>
        <v>232.8</v>
      </c>
      <c r="L31" s="26">
        <f>INDEX('Omkostningsindeks og vægte'!L$20:L$445,MATCH($F31,'Omkostningsindeks og vægte'!$F$20:$F$445,0))</f>
        <v>137.76729247464692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45047</v>
      </c>
      <c r="G32" s="25">
        <f>INDEX('Omkostningsindeks og vægte'!G$20:G$445,MATCH($F32,'Omkostningsindeks og vægte'!$F$20:$F$445,0))</f>
        <v>150.90894</v>
      </c>
      <c r="H32" s="25">
        <f>INDEX('Omkostningsindeks og vægte'!H$20:H$445,MATCH($F32,'Omkostningsindeks og vægte'!$F$20:$F$445,0))</f>
        <v>153.97094188376755</v>
      </c>
      <c r="I32" s="25">
        <f>INDEX('Omkostningsindeks og vægte'!I$20:I$445,MATCH($F32,'Omkostningsindeks og vægte'!$F$20:$F$445,0))</f>
        <v>124.1849406833192</v>
      </c>
      <c r="J32" s="25">
        <f>INDEX('Omkostningsindeks og vægte'!J$20:J$445,MATCH($F32,'Omkostningsindeks og vægte'!$F$20:$F$445,0))</f>
        <v>3.32</v>
      </c>
      <c r="K32" s="25">
        <f>INDEX('Omkostningsindeks og vægte'!K$20:K$445,MATCH($F32,'Omkostningsindeks og vægte'!$F$20:$F$445,0))</f>
        <v>212.4</v>
      </c>
      <c r="L32" s="26">
        <f>INDEX('Omkostningsindeks og vægte'!L$20:L$445,MATCH($F32,'Omkostningsindeks og vægte'!$F$20:$F$445,0))</f>
        <v>135.04987246814218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45078</v>
      </c>
      <c r="G33" s="25">
        <f>INDEX('Omkostningsindeks og vægte'!G$20:G$445,MATCH($F33,'Omkostningsindeks og vægte'!$F$20:$F$445,0))</f>
        <v>150.90894</v>
      </c>
      <c r="H33" s="25">
        <f>INDEX('Omkostningsindeks og vægte'!H$20:H$445,MATCH($F33,'Omkostningsindeks og vægte'!$F$20:$F$445,0))</f>
        <v>154.36472945891785</v>
      </c>
      <c r="I33" s="25">
        <f>INDEX('Omkostningsindeks og vægte'!I$20:I$445,MATCH($F33,'Omkostningsindeks og vægte'!$F$20:$F$445,0))</f>
        <v>124.28598620055541</v>
      </c>
      <c r="J33" s="25">
        <f>INDEX('Omkostningsindeks og vægte'!J$20:J$445,MATCH($F33,'Omkostningsindeks og vægte'!$F$20:$F$445,0))</f>
        <v>3.35</v>
      </c>
      <c r="K33" s="25">
        <f>INDEX('Omkostningsindeks og vægte'!K$20:K$445,MATCH($F33,'Omkostningsindeks og vægte'!$F$20:$F$445,0))</f>
        <v>209.4</v>
      </c>
      <c r="L33" s="26">
        <f>INDEX('Omkostningsindeks og vægte'!L$20:L$445,MATCH($F33,'Omkostningsindeks og vægte'!$F$20:$F$445,0))</f>
        <v>134.76713729001608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45108</v>
      </c>
      <c r="G34" s="25">
        <f>INDEX('Omkostningsindeks og vægte'!G$20:G$445,MATCH($F34,'Omkostningsindeks og vægte'!$F$20:$F$445,0))</f>
        <v>152.32308</v>
      </c>
      <c r="H34" s="25">
        <f>INDEX('Omkostningsindeks og vægte'!H$20:H$445,MATCH($F34,'Omkostningsindeks og vægte'!$F$20:$F$445,0))</f>
        <v>152.26452905811624</v>
      </c>
      <c r="I34" s="25">
        <f>INDEX('Omkostningsindeks og vægte'!I$20:I$445,MATCH($F34,'Omkostningsindeks og vægte'!$F$20:$F$445,0))</f>
        <v>123.98284964884677</v>
      </c>
      <c r="J34" s="25">
        <f>INDEX('Omkostningsindeks og vægte'!J$20:J$445,MATCH($F34,'Omkostningsindeks og vægte'!$F$20:$F$445,0))</f>
        <v>3.45</v>
      </c>
      <c r="K34" s="25">
        <f>INDEX('Omkostningsindeks og vægte'!K$20:K$445,MATCH($F34,'Omkostningsindeks og vægte'!$F$20:$F$445,0))</f>
        <v>184.6</v>
      </c>
      <c r="L34" s="26">
        <f>INDEX('Omkostningsindeks og vægte'!L$20:L$445,MATCH($F34,'Omkostningsindeks og vægte'!$F$20:$F$445,0))</f>
        <v>132.54817739256833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45139</v>
      </c>
      <c r="G35" s="25">
        <f>INDEX('Omkostningsindeks og vægte'!G$20:G$445,MATCH($F35,'Omkostningsindeks og vægte'!$F$20:$F$445,0))</f>
        <v>152.32308</v>
      </c>
      <c r="H35" s="25">
        <f>INDEX('Omkostningsindeks og vægte'!H$20:H$445,MATCH($F35,'Omkostningsindeks og vægte'!$F$20:$F$445,0))</f>
        <v>152.78957915831666</v>
      </c>
      <c r="I35" s="25">
        <f>INDEX('Omkostningsindeks og vægte'!I$20:I$445,MATCH($F35,'Omkostningsindeks og vægte'!$F$20:$F$445,0))</f>
        <v>124.58912275226409</v>
      </c>
      <c r="J35" s="25">
        <f>INDEX('Omkostningsindeks og vægte'!J$20:J$445,MATCH($F35,'Omkostningsindeks og vægte'!$F$20:$F$445,0))</f>
        <v>3.69</v>
      </c>
      <c r="K35" s="25">
        <f>INDEX('Omkostningsindeks og vægte'!K$20:K$445,MATCH($F35,'Omkostningsindeks og vægte'!$F$20:$F$445,0))</f>
        <v>184.4</v>
      </c>
      <c r="L35" s="26">
        <f>INDEX('Omkostningsindeks og vægte'!L$20:L$445,MATCH($F35,'Omkostningsindeks og vægte'!$F$20:$F$445,0))</f>
        <v>132.91900076819664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45170</v>
      </c>
      <c r="G36" s="25">
        <f>INDEX('Omkostningsindeks og vægte'!G$20:G$445,MATCH($F36,'Omkostningsindeks og vægte'!$F$20:$F$445,0))</f>
        <v>152.32308</v>
      </c>
      <c r="H36" s="25">
        <f>INDEX('Omkostningsindeks og vægte'!H$20:H$445,MATCH($F36,'Omkostningsindeks og vægte'!$F$20:$F$445,0))</f>
        <v>155.54609218436875</v>
      </c>
      <c r="I36" s="25">
        <f>INDEX('Omkostningsindeks og vægte'!I$20:I$445,MATCH($F36,'Omkostningsindeks og vægte'!$F$20:$F$445,0))</f>
        <v>125.90271447633499</v>
      </c>
      <c r="J36" s="25">
        <f>INDEX('Omkostningsindeks og vægte'!J$20:J$445,MATCH($F36,'Omkostningsindeks og vægte'!$F$20:$F$445,0))</f>
        <v>3.67</v>
      </c>
      <c r="K36" s="25">
        <f>INDEX('Omkostningsindeks og vægte'!K$20:K$445,MATCH($F36,'Omkostningsindeks og vægte'!$F$20:$F$445,0))</f>
        <v>193.6</v>
      </c>
      <c r="L36" s="26">
        <f>INDEX('Omkostningsindeks og vægte'!L$20:L$445,MATCH($F36,'Omkostningsindeks og vægte'!$F$20:$F$445,0))</f>
        <v>134.30216344092895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45200</v>
      </c>
      <c r="G37" s="25">
        <f>INDEX('Omkostningsindeks og vægte'!G$20:G$445,MATCH($F37,'Omkostningsindeks og vægte'!$F$20:$F$445,0))</f>
        <v>153.13115999999999</v>
      </c>
      <c r="H37" s="25">
        <f>INDEX('Omkostningsindeks og vægte'!H$20:H$445,MATCH($F37,'Omkostningsindeks og vægte'!$F$20:$F$445,0))</f>
        <v>154.49599198396794</v>
      </c>
      <c r="I37" s="25">
        <f>INDEX('Omkostningsindeks og vægte'!I$20:I$445,MATCH($F37,'Omkostningsindeks og vægte'!$F$20:$F$445,0))</f>
        <v>125.59957792462635</v>
      </c>
      <c r="J37" s="25">
        <f>INDEX('Omkostningsindeks og vægte'!J$20:J$445,MATCH($F37,'Omkostningsindeks og vægte'!$F$20:$F$445,0))</f>
        <v>3.67</v>
      </c>
      <c r="K37" s="25">
        <f>INDEX('Omkostningsindeks og vægte'!K$20:K$445,MATCH($F37,'Omkostningsindeks og vægte'!$F$20:$F$445,0))</f>
        <v>203.4</v>
      </c>
      <c r="L37" s="26">
        <f>INDEX('Omkostningsindeks og vægte'!L$20:L$445,MATCH($F37,'Omkostningsindeks og vægte'!$F$20:$F$445,0))</f>
        <v>135.81435943301605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45231</v>
      </c>
      <c r="G38" s="25">
        <f>INDEX('Omkostningsindeks og vægte'!G$20:G$445,MATCH($F38,'Omkostningsindeks og vægte'!$F$20:$F$445,0))</f>
        <v>153.13115999999999</v>
      </c>
      <c r="H38" s="25">
        <f>INDEX('Omkostningsindeks og vægte'!H$20:H$445,MATCH($F38,'Omkostningsindeks og vægte'!$F$20:$F$445,0))</f>
        <v>154.10220440881764</v>
      </c>
      <c r="I38" s="25">
        <f>INDEX('Omkostningsindeks og vægte'!I$20:I$445,MATCH($F38,'Omkostningsindeks og vægte'!$F$20:$F$445,0))</f>
        <v>125.29644137291767</v>
      </c>
      <c r="J38" s="25">
        <f>INDEX('Omkostningsindeks og vægte'!J$20:J$445,MATCH($F38,'Omkostningsindeks og vægte'!$F$20:$F$445,0))</f>
        <v>3.81</v>
      </c>
      <c r="K38" s="25">
        <f>INDEX('Omkostningsindeks og vægte'!K$20:K$445,MATCH($F38,'Omkostningsindeks og vægte'!$F$20:$F$445,0))</f>
        <v>206</v>
      </c>
      <c r="L38" s="26">
        <f>INDEX('Omkostningsindeks og vægte'!L$20:L$445,MATCH($F38,'Omkostningsindeks og vægte'!$F$20:$F$445,0))</f>
        <v>136.24451904135134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45261</v>
      </c>
      <c r="G39" s="25">
        <f>INDEX('Omkostningsindeks og vægte'!G$20:G$445,MATCH($F39,'Omkostningsindeks og vægte'!$F$20:$F$445,0))</f>
        <v>153.13115999999999</v>
      </c>
      <c r="H39" s="25">
        <f>INDEX('Omkostningsindeks og vægte'!H$20:H$445,MATCH($F39,'Omkostningsindeks og vægte'!$F$20:$F$445,0))</f>
        <v>154.49599198396794</v>
      </c>
      <c r="I39" s="25">
        <f>INDEX('Omkostningsindeks og vægte'!I$20:I$445,MATCH($F39,'Omkostningsindeks og vægte'!$F$20:$F$445,0))</f>
        <v>125.19539585568144</v>
      </c>
      <c r="J39" s="25">
        <f>INDEX('Omkostningsindeks og vægte'!J$20:J$445,MATCH($F39,'Omkostningsindeks og vægte'!$F$20:$F$445,0))</f>
        <v>3.78</v>
      </c>
      <c r="K39" s="25">
        <f>INDEX('Omkostningsindeks og vægte'!K$20:K$445,MATCH($F39,'Omkostningsindeks og vægte'!$F$20:$F$445,0))</f>
        <v>220.2</v>
      </c>
      <c r="L39" s="26">
        <f>INDEX('Omkostningsindeks og vægte'!L$20:L$445,MATCH($F39,'Omkostningsindeks og vægte'!$F$20:$F$445,0))</f>
        <v>137.91513821257186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45292</v>
      </c>
      <c r="G40" s="25">
        <f>INDEX('Omkostningsindeks og vægte'!G$20:G$445,MATCH($F40,'Omkostningsindeks og vægte'!$F$20:$F$445,0))</f>
        <v>155.05035000000001</v>
      </c>
      <c r="H40" s="25">
        <f>INDEX('Omkostningsindeks og vægte'!H$20:H$445,MATCH($F40,'Omkostningsindeks og vægte'!$F$20:$F$445,0))</f>
        <v>153.97094188376755</v>
      </c>
      <c r="I40" s="25">
        <f>INDEX('Omkostningsindeks og vægte'!I$20:I$445,MATCH($F40,'Omkostningsindeks og vægte'!$F$20:$F$445,0))</f>
        <v>125.2015771995201</v>
      </c>
      <c r="J40" s="25">
        <f>INDEX('Omkostningsindeks og vægte'!J$20:J$445,MATCH($F40,'Omkostningsindeks og vægte'!$F$20:$F$445,0))</f>
        <v>3.51</v>
      </c>
      <c r="K40" s="25">
        <f>INDEX('Omkostningsindeks og vægte'!K$20:K$445,MATCH($F40,'Omkostningsindeks og vægte'!$F$20:$F$445,0))</f>
        <v>229.8</v>
      </c>
      <c r="L40" s="26">
        <f>INDEX('Omkostningsindeks og vægte'!L$20:L$445,MATCH($F40,'Omkostningsindeks og vægte'!$F$20:$F$445,0))</f>
        <v>139.70474557394462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45323</v>
      </c>
      <c r="G41" s="25">
        <f>INDEX('Omkostningsindeks og vægte'!G$20:G$445,MATCH($F41,'Omkostningsindeks og vægte'!$F$20:$F$445,0))</f>
        <v>155.05035000000001</v>
      </c>
      <c r="H41" s="25">
        <f>INDEX('Omkostningsindeks og vægte'!H$20:H$445,MATCH($F41,'Omkostningsindeks og vægte'!$F$20:$F$445,0))</f>
        <v>153.18336673346695</v>
      </c>
      <c r="I41" s="25">
        <f>INDEX('Omkostningsindeks og vægte'!I$20:I$445,MATCH($F41,'Omkostningsindeks og vægte'!$F$20:$F$445,0))</f>
        <v>124.99882160891359</v>
      </c>
      <c r="J41" s="25">
        <f>INDEX('Omkostningsindeks og vægte'!J$20:J$445,MATCH($F41,'Omkostningsindeks og vægte'!$F$20:$F$445,0))</f>
        <v>3.18</v>
      </c>
      <c r="K41" s="25">
        <f>INDEX('Omkostningsindeks og vægte'!K$20:K$445,MATCH($F41,'Omkostningsindeks og vægte'!$F$20:$F$445,0))</f>
        <v>210.3</v>
      </c>
      <c r="L41" s="26">
        <f>INDEX('Omkostningsindeks og vægte'!L$20:L$445,MATCH($F41,'Omkostningsindeks og vægte'!$F$20:$F$445,0))</f>
        <v>136.89487900297311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45352</v>
      </c>
      <c r="G42" s="25">
        <f>INDEX('Omkostningsindeks og vægte'!G$20:G$445,MATCH($F42,'Omkostningsindeks og vægte'!$F$20:$F$445,0))</f>
        <v>155.05035000000001</v>
      </c>
      <c r="H42" s="25">
        <f>INDEX('Omkostningsindeks og vægte'!H$20:H$445,MATCH($F42,'Omkostningsindeks og vægte'!$F$20:$F$445,0))</f>
        <v>154.62725450901803</v>
      </c>
      <c r="I42" s="25">
        <f>INDEX('Omkostningsindeks og vægte'!I$20:I$445,MATCH($F42,'Omkostningsindeks og vægte'!$F$20:$F$445,0))</f>
        <v>123.98504365588104</v>
      </c>
      <c r="J42" s="25">
        <f>INDEX('Omkostningsindeks og vægte'!J$20:J$445,MATCH($F42,'Omkostningsindeks og vægte'!$F$20:$F$445,0))</f>
        <v>3.23</v>
      </c>
      <c r="K42" s="25">
        <f>INDEX('Omkostningsindeks og vægte'!K$20:K$445,MATCH($F42,'Omkostningsindeks og vægte'!$F$20:$F$445,0))</f>
        <v>198.6</v>
      </c>
      <c r="L42" s="26">
        <f>INDEX('Omkostningsindeks og vægte'!L$20:L$445,MATCH($F42,'Omkostningsindeks og vægte'!$F$20:$F$445,0))</f>
        <v>135.57095948397628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45383</v>
      </c>
      <c r="G43" s="25">
        <f>INDEX('Omkostningsindeks og vægte'!G$20:G$445,MATCH($F43,'Omkostningsindeks og vægte'!$F$20:$F$445,0))</f>
        <v>156.36348000000001</v>
      </c>
      <c r="H43" s="25">
        <f>INDEX('Omkostningsindeks og vægte'!H$20:H$445,MATCH($F43,'Omkostningsindeks og vægte'!$F$20:$F$445,0))</f>
        <v>155.41482965931866</v>
      </c>
      <c r="I43" s="25">
        <f>INDEX('Omkostningsindeks og vægte'!I$20:I$445,MATCH($F43,'Omkostningsindeks og vægte'!$F$20:$F$445,0))</f>
        <v>124.28917704179081</v>
      </c>
      <c r="J43" s="25">
        <f>INDEX('Omkostningsindeks og vægte'!J$20:J$445,MATCH($F43,'Omkostningsindeks og vægte'!$F$20:$F$445,0))</f>
        <v>3.38</v>
      </c>
      <c r="K43" s="25">
        <f>INDEX('Omkostningsindeks og vægte'!K$20:K$445,MATCH($F43,'Omkostningsindeks og vægte'!$F$20:$F$445,0))</f>
        <v>185.5</v>
      </c>
      <c r="L43" s="26">
        <f>INDEX('Omkostningsindeks og vægte'!L$20:L$445,MATCH($F43,'Omkostningsindeks og vægte'!$F$20:$F$445,0))</f>
        <v>135.00834126758068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45413</v>
      </c>
      <c r="G44" s="25">
        <f>INDEX('Omkostningsindeks og vægte'!G$20:G$445,MATCH($F44,'Omkostningsindeks og vægte'!$F$20:$F$445,0))</f>
        <v>156.36348000000001</v>
      </c>
      <c r="H44" s="25">
        <f>INDEX('Omkostningsindeks og vægte'!H$20:H$445,MATCH($F44,'Omkostningsindeks og vægte'!$F$20:$F$445,0))</f>
        <v>155.41482965931866</v>
      </c>
      <c r="I44" s="25">
        <f>INDEX('Omkostningsindeks og vægte'!I$20:I$445,MATCH($F44,'Omkostningsindeks og vægte'!$F$20:$F$445,0))</f>
        <v>123.88366586057779</v>
      </c>
      <c r="J44" s="25">
        <f>INDEX('Omkostningsindeks og vægte'!J$20:J$445,MATCH($F44,'Omkostningsindeks og vægte'!$F$20:$F$445,0))</f>
        <v>3.39</v>
      </c>
      <c r="K44" s="25">
        <f>INDEX('Omkostningsindeks og vægte'!K$20:K$445,MATCH($F44,'Omkostningsindeks og vægte'!$F$20:$F$445,0))</f>
        <v>187.2</v>
      </c>
      <c r="L44" s="26">
        <f>INDEX('Omkostningsindeks og vægte'!L$20:L$445,MATCH($F44,'Omkostningsindeks og vægte'!$F$20:$F$445,0))</f>
        <v>135.18571483599544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45444</v>
      </c>
      <c r="G45" s="25">
        <f>INDEX('Omkostningsindeks og vægte'!G$20:G$445,MATCH($F45,'Omkostningsindeks og vægte'!$F$20:$F$445,0))</f>
        <v>156.36348000000001</v>
      </c>
      <c r="H45" s="25">
        <f>INDEX('Omkostningsindeks og vægte'!H$20:H$445,MATCH($F45,'Omkostningsindeks og vægte'!$F$20:$F$445,0))</f>
        <v>155.54609218436875</v>
      </c>
      <c r="I45" s="25">
        <f>INDEX('Omkostningsindeks og vægte'!I$20:I$445,MATCH($F45,'Omkostningsindeks og vægte'!$F$20:$F$445,0))</f>
        <v>124.39055483709407</v>
      </c>
      <c r="J45" s="25">
        <f>INDEX('Omkostningsindeks og vægte'!J$20:J$445,MATCH($F45,'Omkostningsindeks og vægte'!$F$20:$F$445,0))</f>
        <v>3.43</v>
      </c>
      <c r="K45" s="25">
        <f>INDEX('Omkostningsindeks og vægte'!K$20:K$445,MATCH($F45,'Omkostningsindeks og vægte'!$F$20:$F$445,0))</f>
        <v>204</v>
      </c>
      <c r="L45" s="26">
        <f>INDEX('Omkostningsindeks og vægte'!L$20:L$445,MATCH($F45,'Omkostningsindeks og vægte'!$F$20:$F$445,0))</f>
        <v>137.29210357842908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45474</v>
      </c>
      <c r="G46" s="25">
        <f>INDEX('Omkostningsindeks og vægte'!G$20:G$445,MATCH($F46,'Omkostningsindeks og vægte'!$F$20:$F$445,0))</f>
        <v>157.67660999999998</v>
      </c>
      <c r="H46" s="25">
        <f>INDEX('Omkostningsindeks og vægte'!H$20:H$445,MATCH($F46,'Omkostningsindeks og vægte'!$F$20:$F$445,0))</f>
        <v>155.54609218436875</v>
      </c>
      <c r="I46" s="25">
        <f>INDEX('Omkostningsindeks og vægte'!I$20:I$445,MATCH($F46,'Omkostningsindeks og vægte'!$F$20:$F$445,0))</f>
        <v>124.89744381361034</v>
      </c>
      <c r="J46" s="25">
        <f>INDEX('Omkostningsindeks og vægte'!J$20:J$445,MATCH($F46,'Omkostningsindeks og vægte'!$F$20:$F$445,0))</f>
        <v>3.49</v>
      </c>
      <c r="K46" s="25">
        <f>INDEX('Omkostningsindeks og vægte'!K$20:K$445,MATCH($F46,'Omkostningsindeks og vægte'!$F$20:$F$445,0))</f>
        <v>210.3</v>
      </c>
      <c r="L46" s="26">
        <f>INDEX('Omkostningsindeks og vægte'!L$20:L$445,MATCH($F46,'Omkostningsindeks og vægte'!$F$20:$F$445,0))</f>
        <v>138.8900439647856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45505</v>
      </c>
      <c r="G47" s="25">
        <f>INDEX('Omkostningsindeks og vægte'!G$20:G$445,MATCH($F47,'Omkostningsindeks og vægte'!$F$20:$F$445,0))</f>
        <v>157.67660999999998</v>
      </c>
      <c r="H47" s="25">
        <f>INDEX('Omkostningsindeks og vægte'!H$20:H$445,MATCH($F47,'Omkostningsindeks og vægte'!$F$20:$F$445,0))</f>
        <v>155.54609218436875</v>
      </c>
      <c r="I47" s="25">
        <f>INDEX('Omkostningsindeks og vægte'!I$20:I$445,MATCH($F47,'Omkostningsindeks og vægte'!$F$20:$F$445,0))</f>
        <v>124.89744381361034</v>
      </c>
      <c r="J47" s="25">
        <f>INDEX('Omkostningsindeks og vægte'!J$20:J$445,MATCH($F47,'Omkostningsindeks og vægte'!$F$20:$F$445,0))</f>
        <v>3.4</v>
      </c>
      <c r="K47" s="25">
        <f>INDEX('Omkostningsindeks og vægte'!K$20:K$445,MATCH($F47,'Omkostningsindeks og vægte'!$F$20:$F$445,0))</f>
        <v>216.4</v>
      </c>
      <c r="L47" s="26">
        <f>INDEX('Omkostningsindeks og vægte'!L$20:L$445,MATCH($F47,'Omkostningsindeks og vægte'!$F$20:$F$445,0))</f>
        <v>139.50302689380626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45536</v>
      </c>
      <c r="G48" s="25">
        <f>INDEX('Omkostningsindeks og vægte'!G$20:G$445,MATCH($F48,'Omkostningsindeks og vægte'!$F$20:$F$445,0))</f>
        <v>157.67660999999998</v>
      </c>
      <c r="H48" s="25">
        <f>INDEX('Omkostningsindeks og vægte'!H$20:H$445,MATCH($F48,'Omkostningsindeks og vægte'!$F$20:$F$445,0))</f>
        <v>157.25250501002006</v>
      </c>
      <c r="I48" s="25">
        <f>INDEX('Omkostningsindeks og vægte'!I$20:I$445,MATCH($F48,'Omkostningsindeks og vægte'!$F$20:$F$445,0))</f>
        <v>125.10019940421685</v>
      </c>
      <c r="J48" s="25">
        <f>INDEX('Omkostningsindeks og vægte'!J$20:J$445,MATCH($F48,'Omkostningsindeks og vægte'!$F$20:$F$445,0))</f>
        <v>3.12</v>
      </c>
      <c r="K48" s="25">
        <f>INDEX('Omkostningsindeks og vægte'!K$20:K$445,MATCH($F48,'Omkostningsindeks og vægte'!$F$20:$F$445,0))</f>
        <v>212</v>
      </c>
      <c r="L48" s="26">
        <f>INDEX('Omkostningsindeks og vægte'!L$20:L$445,MATCH($F48,'Omkostningsindeks og vægte'!$F$20:$F$445,0))</f>
        <v>138.76400220844329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45566</v>
      </c>
      <c r="G49" s="25">
        <f>INDEX('Omkostningsindeks og vægte'!G$20:G$445,MATCH($F49,'Omkostningsindeks og vægte'!$F$20:$F$445,0))</f>
        <v>160.50489000000002</v>
      </c>
      <c r="H49" s="25">
        <f>INDEX('Omkostningsindeks og vægte'!H$20:H$445,MATCH($F49,'Omkostningsindeks og vægte'!$F$20:$F$445,0))</f>
        <v>156.59619238476955</v>
      </c>
      <c r="I49" s="25">
        <f>INDEX('Omkostningsindeks og vægte'!I$20:I$445,MATCH($F49,'Omkostningsindeks og vægte'!$F$20:$F$445,0))</f>
        <v>125.30295499482335</v>
      </c>
      <c r="J49" s="25">
        <f>INDEX('Omkostningsindeks og vægte'!J$20:J$445,MATCH($F49,'Omkostningsindeks og vægte'!$F$20:$F$445,0))</f>
        <v>3.05</v>
      </c>
      <c r="K49" s="25">
        <f>INDEX('Omkostningsindeks og vægte'!K$20:K$445,MATCH($F49,'Omkostningsindeks og vægte'!$F$20:$F$445,0))</f>
        <v>226.9</v>
      </c>
      <c r="L49" s="26">
        <f>INDEX('Omkostningsindeks og vægte'!L$20:L$445,MATCH($F49,'Omkostningsindeks og vægte'!$F$20:$F$445,0))</f>
        <v>141.98568117017152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45597</v>
      </c>
      <c r="G50" s="25">
        <f>INDEX('Omkostningsindeks og vægte'!G$20:G$445,MATCH($F50,'Omkostningsindeks og vægte'!$F$20:$F$445,0))</f>
        <v>160.50489000000002</v>
      </c>
      <c r="H50" s="25">
        <f>INDEX('Omkostningsindeks og vægte'!H$20:H$445,MATCH($F50,'Omkostningsindeks og vægte'!$F$20:$F$445,0))</f>
        <v>156.07114228456916</v>
      </c>
      <c r="I50" s="25">
        <f>INDEX('Omkostningsindeks og vægte'!I$20:I$445,MATCH($F50,'Omkostningsindeks og vægte'!$F$20:$F$445,0))</f>
        <v>125.2015771995201</v>
      </c>
      <c r="J50" s="25">
        <f>INDEX('Omkostningsindeks og vægte'!J$20:J$445,MATCH($F50,'Omkostningsindeks og vægte'!$F$20:$F$445,0))</f>
        <v>2.82</v>
      </c>
      <c r="K50" s="25">
        <f>INDEX('Omkostningsindeks og vægte'!K$20:K$445,MATCH($F50,'Omkostningsindeks og vægte'!$F$20:$F$445,0))</f>
        <v>226.6</v>
      </c>
      <c r="L50" s="26">
        <f>INDEX('Omkostningsindeks og vægte'!L$20:L$445,MATCH($F50,'Omkostningsindeks og vægte'!$F$20:$F$445,0))</f>
        <v>141.6148951017696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45627</v>
      </c>
      <c r="G51" s="25">
        <f>INDEX('Omkostningsindeks og vægte'!G$20:G$445,MATCH($F51,'Omkostningsindeks og vægte'!$F$20:$F$445,0))</f>
        <v>160.50489000000002</v>
      </c>
      <c r="H51" s="25">
        <f>INDEX('Omkostningsindeks og vægte'!H$20:H$445,MATCH($F51,'Omkostningsindeks og vægte'!$F$20:$F$445,0))</f>
        <v>156.98997995991985</v>
      </c>
      <c r="I51" s="25">
        <f>INDEX('Omkostningsindeks og vægte'!I$20:I$445,MATCH($F51,'Omkostningsindeks og vægte'!$F$20:$F$445,0))</f>
        <v>124.59331042770059</v>
      </c>
      <c r="J51" s="25">
        <f>INDEX('Omkostningsindeks og vægte'!J$20:J$445,MATCH($F51,'Omkostningsindeks og vægte'!$F$20:$F$445,0))</f>
        <v>2.9</v>
      </c>
      <c r="K51" s="25">
        <f>INDEX('Omkostningsindeks og vægte'!K$20:K$445,MATCH($F51,'Omkostningsindeks og vægte'!$F$20:$F$445,0))</f>
        <v>228.6</v>
      </c>
      <c r="L51" s="26">
        <f>INDEX('Omkostningsindeks og vægte'!L$20:L$445,MATCH($F51,'Omkostningsindeks og vægte'!$F$20:$F$445,0))</f>
        <v>141.96088270659277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45658</v>
      </c>
      <c r="G52" s="25">
        <f>INDEX('Omkostningsindeks og vægte'!G$20:G$445,MATCH($F52,'Omkostningsindeks og vægte'!$F$20:$F$445,0))</f>
        <v>161.11095</v>
      </c>
      <c r="H52" s="25">
        <f>INDEX('Omkostningsindeks og vægte'!H$20:H$445,MATCH($F52,'Omkostningsindeks og vægte'!$F$20:$F$445,0))</f>
        <v>156.46492985971946</v>
      </c>
      <c r="I52" s="25">
        <f>INDEX('Omkostningsindeks og vægte'!I$20:I$445,MATCH($F52,'Omkostningsindeks og vægte'!$F$20:$F$445,0))</f>
        <v>124.89744381361034</v>
      </c>
      <c r="J52" s="25">
        <f>INDEX('Omkostningsindeks og vægte'!J$20:J$445,MATCH($F52,'Omkostningsindeks og vægte'!$F$20:$F$445,0))</f>
        <v>2.67</v>
      </c>
      <c r="K52" s="25">
        <f>INDEX('Omkostningsindeks og vægte'!K$20:K$445,MATCH($F52,'Omkostningsindeks og vægte'!$F$20:$F$445,0))</f>
        <v>232.9</v>
      </c>
      <c r="L52" s="26">
        <f>INDEX('Omkostningsindeks og vægte'!L$20:L$445,MATCH($F52,'Omkostningsindeks og vægte'!$F$20:$F$445,0))</f>
        <v>142.51014146513387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45689</v>
      </c>
      <c r="G53" s="25">
        <f>INDEX('Omkostningsindeks og vægte'!G$20:G$445,MATCH($F53,'Omkostningsindeks og vægte'!$F$20:$F$445,0))</f>
        <v>161.11095</v>
      </c>
      <c r="H53" s="25">
        <f>INDEX('Omkostningsindeks og vægte'!H$20:H$445,MATCH($F53,'Omkostningsindeks og vægte'!$F$20:$F$445,0))</f>
        <v>156.07114228456916</v>
      </c>
      <c r="I53" s="25">
        <f>INDEX('Omkostningsindeks og vægte'!I$20:I$445,MATCH($F53,'Omkostningsindeks og vægte'!$F$20:$F$445,0))</f>
        <v>125.20157719952012</v>
      </c>
      <c r="J53" s="25">
        <f>INDEX('Omkostningsindeks og vægte'!J$20:J$445,MATCH($F53,'Omkostningsindeks og vægte'!$F$20:$F$445,0))</f>
        <v>2.82</v>
      </c>
      <c r="K53" s="25">
        <f>INDEX('Omkostningsindeks og vægte'!K$20:K$445,MATCH($F53,'Omkostningsindeks og vægte'!$F$20:$F$445,0))</f>
        <v>235.8</v>
      </c>
      <c r="L53" s="26">
        <f>INDEX('Omkostningsindeks og vægte'!L$20:L$445,MATCH($F53,'Omkostningsindeks og vægte'!$F$20:$F$445,0))</f>
        <v>143.04497297601324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45717</v>
      </c>
      <c r="G54" s="25">
        <f>INDEX('Omkostningsindeks og vægte'!G$20:G$445,MATCH($F54,'Omkostningsindeks og vægte'!$F$20:$F$445,0))</f>
        <v>161.11095</v>
      </c>
      <c r="H54" s="25">
        <f>INDEX('Omkostningsindeks og vægte'!H$20:H$445,MATCH($F54,'Omkostningsindeks og vægte'!$F$20:$F$445,0))</f>
        <v>156.98997995991985</v>
      </c>
      <c r="I54" s="25">
        <f>INDEX('Omkostningsindeks og vægte'!I$20:I$445,MATCH($F54,'Omkostningsindeks og vægte'!$F$20:$F$445,0))</f>
        <v>124.43144447509424</v>
      </c>
      <c r="J54" s="25">
        <f>INDEX('Omkostningsindeks og vægte'!J$20:J$445,MATCH($F54,'Omkostningsindeks og vægte'!$F$20:$F$445,0))</f>
        <v>2.73</v>
      </c>
      <c r="K54" s="25">
        <f>INDEX('Omkostningsindeks og vægte'!K$20:K$445,MATCH($F54,'Omkostningsindeks og vægte'!$F$20:$F$445,0))</f>
        <v>241.4</v>
      </c>
      <c r="L54" s="26">
        <f>INDEX('Omkostningsindeks og vægte'!L$20:L$445,MATCH($F54,'Omkostningsindeks og vægte'!$F$20:$F$445,0))</f>
        <v>143.59069250800684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45748</v>
      </c>
      <c r="G55" s="25">
        <f>INDEX('Omkostningsindeks og vægte'!G$20:G$445,MATCH($F55,'Omkostningsindeks og vægte'!$F$20:$F$445,0))</f>
        <v>162.53213720930231</v>
      </c>
      <c r="H55" s="25">
        <f>INDEX('Omkostningsindeks og vægte'!H$20:H$445,MATCH($F55,'Omkostningsindeks og vægte'!$F$20:$F$445,0))</f>
        <v>158.56513026052104</v>
      </c>
      <c r="I55" s="25">
        <f>INDEX('Omkostningsindeks og vægte'!I$20:I$445,MATCH($F55,'Omkostningsindeks og vægte'!$F$20:$F$445,0))</f>
        <v>124.21140655382972</v>
      </c>
      <c r="J55" s="25">
        <f>INDEX('Omkostningsindeks og vægte'!J$20:J$445,MATCH($F55,'Omkostningsindeks og vægte'!$F$20:$F$445,0))</f>
        <v>2.69</v>
      </c>
      <c r="K55" s="25">
        <f>INDEX('Omkostningsindeks og vægte'!K$20:K$445,MATCH($F55,'Omkostningsindeks og vægte'!$F$20:$F$445,0))</f>
        <v>248.9</v>
      </c>
      <c r="L55" s="26">
        <f>INDEX('Omkostningsindeks og vægte'!L$20:L$445,MATCH($F55,'Omkostningsindeks og vægte'!$F$20:$F$445,0))</f>
        <v>145.30712794449039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45778</v>
      </c>
      <c r="G56" s="25">
        <f>INDEX('Omkostningsindeks og vægte'!G$20:G$445,MATCH($F56,'Omkostningsindeks og vægte'!$F$20:$F$445,0))</f>
        <v>162.53213720930231</v>
      </c>
      <c r="H56" s="25">
        <f>INDEX('Omkostningsindeks og vægte'!H$20:H$445,MATCH($F56,'Omkostningsindeks og vægte'!$F$20:$F$445,0))</f>
        <v>157.77755511022045</v>
      </c>
      <c r="I56" s="25">
        <f>INDEX('Omkostningsindeks og vægte'!I$20:I$445,MATCH($F56,'Omkostningsindeks og vægte'!$F$20:$F$445,0))</f>
        <v>124.10138759319744</v>
      </c>
      <c r="J56" s="25">
        <f>INDEX('Omkostningsindeks og vægte'!J$20:J$445,MATCH($F56,'Omkostningsindeks og vægte'!$F$20:$F$445,0))</f>
        <v>2.75</v>
      </c>
      <c r="K56" s="25">
        <f>INDEX('Omkostningsindeks og vægte'!K$20:K$445,MATCH($F56,'Omkostningsindeks og vægte'!$F$20:$F$445,0))</f>
        <v>227.5</v>
      </c>
      <c r="L56" s="26">
        <f>INDEX('Omkostningsindeks og vægte'!L$20:L$445,MATCH($F56,'Omkostningsindeks og vægte'!$F$20:$F$445,0))</f>
        <v>142.77023250323899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45809</v>
      </c>
      <c r="G57" s="25">
        <f>INDEX('Omkostningsindeks og vægte'!G$20:G$445,MATCH($F57,'Omkostningsindeks og vægte'!$F$20:$F$445,0))</f>
        <v>162.53213720930231</v>
      </c>
      <c r="H57" s="25">
        <f>INDEX('Omkostningsindeks og vægte'!H$20:H$445,MATCH($F57,'Omkostningsindeks og vægte'!$F$20:$F$445,0))</f>
        <v>157.90881763527054</v>
      </c>
      <c r="I57" s="25">
        <f>INDEX('Omkostningsindeks og vægte'!I$20:I$445,MATCH($F57,'Omkostningsindeks og vægte'!$F$20:$F$445,0))</f>
        <v>126.08172888457825</v>
      </c>
      <c r="J57" s="25">
        <f>INDEX('Omkostningsindeks og vægte'!J$20:J$445,MATCH($F57,'Omkostningsindeks og vægte'!$F$20:$F$445,0))</f>
        <v>2.61</v>
      </c>
      <c r="K57" s="25">
        <f>INDEX('Omkostningsindeks og vægte'!K$20:K$445,MATCH($F57,'Omkostningsindeks og vægte'!$F$20:$F$445,0))</f>
        <v>200</v>
      </c>
      <c r="L57" s="26">
        <f>INDEX('Omkostningsindeks og vægte'!L$20:L$445,MATCH($F57,'Omkostningsindeks og vægte'!$F$20:$F$445,0))</f>
        <v>139.51296790284567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45839</v>
      </c>
      <c r="G58" s="27">
        <f>INDEX('Omkostningsindeks og vægte'!G$20:G$445,MATCH($F58,'Omkostningsindeks og vægte'!$F$20:$F$445,0))</f>
        <v>163.17813139534883</v>
      </c>
      <c r="H58" s="25">
        <f>INDEX('Omkostningsindeks og vægte'!H$20:H$445,MATCH($F58,'Omkostningsindeks og vægte'!$F$20:$F$445,0))</f>
        <v>158.04008016032066</v>
      </c>
      <c r="I58" s="25">
        <f>INDEX('Omkostningsindeks og vægte'!I$20:I$445,MATCH($F58,'Omkostningsindeks og vægte'!$F$20:$F$445,0))</f>
        <v>126.41178576647506</v>
      </c>
      <c r="J58" s="25">
        <f>INDEX('Omkostningsindeks og vægte'!J$20:J$445,MATCH($F58,'Omkostningsindeks og vægte'!$F$20:$F$445,0))</f>
        <v>2.67</v>
      </c>
      <c r="K58" s="25">
        <f>INDEX('Omkostningsindeks og vægte'!K$20:K$445,MATCH($F58,'Omkostningsindeks og vægte'!$F$20:$F$445,0))</f>
        <v>198.5</v>
      </c>
      <c r="L58" s="26">
        <f>INDEX('Omkostningsindeks og vægte'!L$20:L$445,MATCH($F58,'Omkostningsindeks og vægte'!$F$20:$F$445,0))</f>
        <v>139.80645511018673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45870</v>
      </c>
      <c r="G59" s="25">
        <f>INDEX('Omkostningsindeks og vægte'!G$20:G$445,MATCH($F59,'Omkostningsindeks og vægte'!$F$20:$F$445,0))</f>
        <v>163.17813139534883</v>
      </c>
      <c r="H59" s="25">
        <f>INDEX('Omkostningsindeks og vægte'!H$20:H$445,MATCH($F59,'Omkostningsindeks og vægte'!$F$20:$F$445,0))</f>
        <v>158.43386773547095</v>
      </c>
      <c r="I59" s="25">
        <f>INDEX('Omkostningsindeks og vægte'!I$20:I$445,MATCH($F59,'Omkostningsindeks og vægte'!$F$20:$F$445,0))</f>
        <v>125.86169096331372</v>
      </c>
      <c r="J59" s="25">
        <f>INDEX('Omkostningsindeks og vægte'!J$20:J$445,MATCH($F59,'Omkostningsindeks og vægte'!$F$20:$F$445,0))</f>
        <v>2.75</v>
      </c>
      <c r="K59" s="25">
        <f>INDEX('Omkostningsindeks og vægte'!K$20:K$445,MATCH($F59,'Omkostningsindeks og vægte'!$F$20:$F$445,0))</f>
        <v>203.2</v>
      </c>
      <c r="L59" s="26">
        <f>INDEX('Omkostningsindeks og vægte'!L$20:L$445,MATCH($F59,'Omkostningsindeks og vægte'!$F$20:$F$445,0))</f>
        <v>140.44289602048642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45901</v>
      </c>
      <c r="G60" s="25">
        <f>INDEX('Omkostningsindeks og vægte'!G$20:G$445,MATCH($F60,'Omkostningsindeks og vægte'!$F$20:$F$445,0))</f>
        <v>163.17813139534883</v>
      </c>
      <c r="H60" s="25">
        <f>INDEX('Omkostningsindeks og vægte'!H$20:H$445,MATCH($F60,'Omkostningsindeks og vægte'!$F$20:$F$445,0))</f>
        <v>160.79659318637275</v>
      </c>
      <c r="I60" s="25">
        <f>INDEX('Omkostningsindeks og vægte'!I$20:I$445,MATCH($F60,'Omkostningsindeks og vægte'!$F$20:$F$445,0))</f>
        <v>126.30176680584279</v>
      </c>
      <c r="J60" s="25">
        <f>INDEX('Omkostningsindeks og vægte'!J$20:J$445,MATCH($F60,'Omkostningsindeks og vægte'!$F$20:$F$445,0))</f>
        <v>2.69</v>
      </c>
      <c r="K60" s="25">
        <f>INDEX('Omkostningsindeks og vægte'!K$20:K$445,MATCH($F60,'Omkostningsindeks og vægte'!$F$20:$F$445,0))</f>
        <v>196.8</v>
      </c>
      <c r="L60" s="26">
        <f>INDEX('Omkostningsindeks og vægte'!L$20:L$445,MATCH($F60,'Omkostningsindeks og vægte'!$F$20:$F$445,0))</f>
        <v>139.80996126768949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45931</v>
      </c>
      <c r="G61" s="25">
        <f>INDEX('Omkostningsindeks og vægte'!G$20:G$445,MATCH($F61,'Omkostningsindeks og vægte'!$F$20:$F$445,0))</f>
        <v>166.7956988372093</v>
      </c>
      <c r="H61" s="25">
        <f>INDEX('Omkostningsindeks og vægte'!H$20:H$445,MATCH($F61,'Omkostningsindeks og vægte'!$F$20:$F$445,0))</f>
        <v>159.74649298597197</v>
      </c>
      <c r="I61" s="25">
        <f>INDEX('Omkostningsindeks og vægte'!I$20:I$445,MATCH($F61,'Omkostningsindeks og vægte'!$F$20:$F$445,0))</f>
        <v>124.65148239635877</v>
      </c>
      <c r="J61" s="25">
        <f>INDEX('Omkostningsindeks og vægte'!J$20:J$445,MATCH($F61,'Omkostningsindeks og vægte'!$F$20:$F$445,0))</f>
        <v>2.73</v>
      </c>
      <c r="K61" s="25">
        <f>INDEX('Omkostningsindeks og vægte'!K$20:K$445,MATCH($F61,'Omkostningsindeks og vægte'!$F$20:$F$445,0))</f>
        <v>193.9</v>
      </c>
      <c r="L61" s="26">
        <f>INDEX('Omkostningsindeks og vægte'!L$20:L$445,MATCH($F61,'Omkostningsindeks og vægte'!$F$20:$F$445,0))</f>
        <v>141.28799799030543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45962</v>
      </c>
      <c r="G62" s="25">
        <f>INDEX('Omkostningsindeks og vægte'!G$20:G$445,MATCH($F62,'Omkostningsindeks og vægte'!$F$20:$F$445,0))</f>
        <v>166.7956988372093</v>
      </c>
      <c r="H62" s="25">
        <f>INDEX('Omkostningsindeks og vægte'!H$20:H$445,MATCH($F62,'Omkostningsindeks og vægte'!$F$20:$F$445,0))</f>
        <v>159.61523046092185</v>
      </c>
      <c r="I62" s="25">
        <f>INDEX('Omkostningsindeks og vægte'!I$20:I$445,MATCH($F62,'Omkostningsindeks og vægte'!$F$20:$F$445,0))</f>
        <v>124.65148239635877</v>
      </c>
      <c r="J62" s="25">
        <f>INDEX('Omkostningsindeks og vægte'!J$20:J$445,MATCH($F62,'Omkostningsindeks og vægte'!$F$20:$F$445,0))</f>
        <v>2.76</v>
      </c>
      <c r="K62" s="25">
        <f>INDEX('Omkostningsindeks og vægte'!K$20:K$445,MATCH($F62,'Omkostningsindeks og vægte'!$F$20:$F$445,0))</f>
        <v>193.9</v>
      </c>
      <c r="L62" s="26">
        <f>INDEX('Omkostningsindeks og vægte'!L$20:L$445,MATCH($F62,'Omkostningsindeks og vægte'!$F$20:$F$445,0))</f>
        <v>141.31664206273518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45992</v>
      </c>
      <c r="G63" s="25">
        <f>INDEX('Omkostningsindeks og vægte'!G$20:G$445,MATCH($F63,'Omkostningsindeks og vægte'!$F$20:$F$445,0))</f>
        <v>166.7956988372093</v>
      </c>
      <c r="H63" s="25">
        <f>INDEX('Omkostningsindeks og vægte'!H$20:H$445,MATCH($F63,'Omkostningsindeks og vægte'!$F$20:$F$445,0))</f>
        <v>160.27154308617236</v>
      </c>
      <c r="I63" s="25">
        <f>INDEX('Omkostningsindeks og vægte'!I$20:I$445,MATCH($F63,'Omkostningsindeks og vægte'!$F$20:$F$445,0))</f>
        <v>126.30176680584279</v>
      </c>
      <c r="J63" s="25">
        <f>INDEX('Omkostningsindeks og vægte'!J$20:J$445,MATCH($F63,'Omkostningsindeks og vægte'!$F$20:$F$445,0))</f>
        <v>2.68</v>
      </c>
      <c r="K63" s="25">
        <f>INDEX('Omkostningsindeks og vægte'!K$20:K$445,MATCH($F63,'Omkostningsindeks og vægte'!$F$20:$F$445,0))</f>
        <v>196.6</v>
      </c>
      <c r="L63" s="26">
        <f>INDEX('Omkostningsindeks og vægte'!L$20:L$445,MATCH($F63,'Omkostningsindeks og vægte'!$F$20:$F$445,0))</f>
        <v>141.73586206624717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46023</v>
      </c>
      <c r="G64" s="25">
        <f>INDEX('Omkostningsindeks og vægte'!G$20:G$445,MATCH($F64,'Omkostningsindeks og vægte'!$F$20:$F$445,0))</f>
        <v>166.27890348837207</v>
      </c>
      <c r="H64" s="25">
        <f>INDEX('Omkostningsindeks og vægte'!H$20:H$445,MATCH($F64,'Omkostningsindeks og vægte'!$F$20:$F$445,0))</f>
        <v>159.74649298597197</v>
      </c>
      <c r="I64" s="25">
        <f>INDEX('Omkostningsindeks og vægte'!I$20:I$445,MATCH($F64,'Omkostningsindeks og vægte'!$F$20:$F$445,0))</f>
        <v>125.42161512078465</v>
      </c>
      <c r="J64" s="25">
        <f>INDEX('Omkostningsindeks og vægte'!J$20:J$445,MATCH($F64,'Omkostningsindeks og vægte'!$F$20:$F$445,0))</f>
        <v>2.69</v>
      </c>
      <c r="K64" s="25">
        <f>INDEX('Omkostningsindeks og vægte'!K$20:K$445,MATCH($F64,'Omkostningsindeks og vægte'!$F$20:$F$445,0))</f>
        <v>195.1</v>
      </c>
      <c r="L64" s="26">
        <f>INDEX('Omkostningsindeks og vægte'!L$20:L$445,MATCH($F64,'Omkostningsindeks og vægte'!$F$20:$F$445,0))</f>
        <v>141.16640039946967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46054</v>
      </c>
      <c r="G65" s="25">
        <f>INDEX('Omkostningsindeks og vægte'!G$20:G$445,MATCH($F65,'Omkostningsindeks og vægte'!$F$20:$F$445,0))</f>
        <v>166.27890348837207</v>
      </c>
      <c r="H65" s="25">
        <f>INDEX('Omkostningsindeks og vægte'!H$20:H$445,MATCH($F65,'Omkostningsindeks og vægte'!$F$20:$F$445,0))</f>
        <v>159.09018036072146</v>
      </c>
      <c r="I65" s="25">
        <f>INDEX('Omkostningsindeks og vægte'!I$20:I$445,MATCH($F65,'Omkostningsindeks og vægte'!$F$20:$F$445,0))</f>
        <v>124.32142551446198</v>
      </c>
      <c r="J65" s="25">
        <f>INDEX('Omkostningsindeks og vægte'!J$20:J$445,MATCH($F65,'Omkostningsindeks og vægte'!$F$20:$F$445,0))</f>
        <v>2.79</v>
      </c>
      <c r="K65" s="25">
        <f>INDEX('Omkostningsindeks og vægte'!K$20:K$445,MATCH($F65,'Omkostningsindeks og vægte'!$F$20:$F$445,0))</f>
        <v>187</v>
      </c>
      <c r="L65" s="26">
        <f>INDEX('Omkostningsindeks og vægte'!L$20:L$445,MATCH($F65,'Omkostningsindeks og vægte'!$F$20:$F$445,0))</f>
        <v>140.18046764572719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46082</v>
      </c>
      <c r="G66" s="30">
        <f>INDEX('Omkostningsindeks og vægte'!G$20:G$445,MATCH($F66,'Omkostningsindeks og vægte'!$F$20:$F$445,0))</f>
        <v>166.27890348837207</v>
      </c>
      <c r="H66" s="30">
        <f>INDEX('Omkostningsindeks og vægte'!H$20:H$445,MATCH($F66,'Omkostningsindeks og vægte'!$F$20:$F$445,0))</f>
        <v>158.18427224078528</v>
      </c>
      <c r="I66" s="30">
        <f>INDEX('Omkostningsindeks og vægte'!I$20:I$445,MATCH($F66,'Omkostningsindeks og vægte'!$F$20:$F$445,0))</f>
        <v>123.11121694750705</v>
      </c>
      <c r="J66" s="30">
        <f>INDEX('Omkostningsindeks og vægte'!J$20:J$445,MATCH($F66,'Omkostningsindeks og vægte'!$F$20:$F$445,0))</f>
        <v>2.76</v>
      </c>
      <c r="K66" s="30">
        <f>INDEX('Omkostningsindeks og vægte'!K$20:K$445,MATCH($F66,'Omkostningsindeks og vægte'!$F$20:$F$445,0))</f>
        <v>203.3</v>
      </c>
      <c r="L66" s="31">
        <f>INDEX('Omkostningsindeks og vægte'!L$20:L$445,MATCH($F66,'Omkostningsindeks og vægte'!$F$20:$F$445,0))</f>
        <v>141.90828935255166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86</v>
      </c>
      <c r="F67" s="24">
        <v>46113</v>
      </c>
      <c r="G67" s="33">
        <v>166.80348561853592</v>
      </c>
      <c r="H67" s="33">
        <v>158.49743610347792</v>
      </c>
      <c r="I67" s="33">
        <v>123.46311729074448</v>
      </c>
      <c r="J67" s="33">
        <v>2.7639999999999998</v>
      </c>
      <c r="K67" s="33">
        <v>202.36543812703297</v>
      </c>
      <c r="L67" s="33">
        <v>142.14619573966397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46143</v>
      </c>
      <c r="G68" s="33">
        <v>167.32972271758345</v>
      </c>
      <c r="H68" s="33">
        <v>158.81121994945656</v>
      </c>
      <c r="I68" s="33">
        <v>123.81602350375269</v>
      </c>
      <c r="J68" s="33">
        <v>2.7679999999999998</v>
      </c>
      <c r="K68" s="33">
        <v>201.43517239717664</v>
      </c>
      <c r="L68" s="33">
        <v>142.3856640944071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46174</v>
      </c>
      <c r="G69" s="33">
        <v>167.85762000666472</v>
      </c>
      <c r="H69" s="33">
        <v>159.12562500612742</v>
      </c>
      <c r="I69" s="33">
        <v>124.16993846170362</v>
      </c>
      <c r="J69" s="33">
        <v>2.7719999999999998</v>
      </c>
      <c r="K69" s="33">
        <v>200.50918306123498</v>
      </c>
      <c r="L69" s="33">
        <v>142.62669530180852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46204</v>
      </c>
      <c r="G70" s="33">
        <v>168.38718272340159</v>
      </c>
      <c r="H70" s="33">
        <v>159.44065250332667</v>
      </c>
      <c r="I70" s="33">
        <v>124.5248650479876</v>
      </c>
      <c r="J70" s="33">
        <v>2.7759999999999998</v>
      </c>
      <c r="K70" s="33">
        <v>200.31644119716523</v>
      </c>
      <c r="L70" s="33">
        <v>142.95607487920634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46235</v>
      </c>
      <c r="G71" s="33">
        <v>168.91841612193977</v>
      </c>
      <c r="H71" s="33">
        <v>159.75630367332525</v>
      </c>
      <c r="I71" s="33">
        <v>124.88080615423681</v>
      </c>
      <c r="J71" s="33">
        <v>2.78</v>
      </c>
      <c r="K71" s="33">
        <v>200.12388460853074</v>
      </c>
      <c r="L71" s="33">
        <v>143.28653677371545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46266</v>
      </c>
      <c r="G72" s="33">
        <v>169.45132547300094</v>
      </c>
      <c r="H72" s="33">
        <v>160.07257975083365</v>
      </c>
      <c r="I72" s="33">
        <v>125.23776468034886</v>
      </c>
      <c r="J72" s="33">
        <v>2.7839999999999998</v>
      </c>
      <c r="K72" s="33">
        <v>199.93151311723327</v>
      </c>
      <c r="L72" s="33">
        <v>143.6180842304413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46296</v>
      </c>
      <c r="G73" s="33">
        <v>169.98591606393498</v>
      </c>
      <c r="H73" s="33">
        <v>160.38948197300678</v>
      </c>
      <c r="I73" s="33">
        <v>125.59574353451042</v>
      </c>
      <c r="J73" s="33">
        <v>2.7879999999999998</v>
      </c>
      <c r="K73" s="33">
        <v>200.19149538682569</v>
      </c>
      <c r="L73" s="33">
        <v>144.00455012861977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46327</v>
      </c>
      <c r="G74" s="33">
        <v>170.52219319877253</v>
      </c>
      <c r="H74" s="33">
        <v>160.70701157944882</v>
      </c>
      <c r="I74" s="33">
        <v>125.9547456332209</v>
      </c>
      <c r="J74" s="33">
        <v>2.7919999999999998</v>
      </c>
      <c r="K74" s="33">
        <v>200.45181572608732</v>
      </c>
      <c r="L74" s="33">
        <v>144.39212636302693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46357</v>
      </c>
      <c r="G75" s="33">
        <v>171.06016219827751</v>
      </c>
      <c r="H75" s="33">
        <v>161.02516981221802</v>
      </c>
      <c r="I75" s="33">
        <v>126.31477390131619</v>
      </c>
      <c r="J75" s="33">
        <v>2.7959999999999998</v>
      </c>
      <c r="K75" s="33">
        <v>200.71247457462928</v>
      </c>
      <c r="L75" s="33">
        <v>144.78081628277306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46388</v>
      </c>
      <c r="G76" s="33">
        <v>171.4959104873704</v>
      </c>
      <c r="H76" s="33">
        <v>161.2515304443275</v>
      </c>
      <c r="I76" s="33">
        <v>126.49234050222965</v>
      </c>
      <c r="J76" s="33">
        <v>2.8043333333333331</v>
      </c>
      <c r="K76" s="33">
        <v>200.61312790422036</v>
      </c>
      <c r="L76" s="33">
        <v>145.05235333242393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46419</v>
      </c>
      <c r="G77" s="33">
        <v>171.93276877524386</v>
      </c>
      <c r="H77" s="33">
        <v>161.47820928219221</v>
      </c>
      <c r="I77" s="33">
        <v>126.67015671684059</v>
      </c>
      <c r="J77" s="33">
        <v>2.8126666666666664</v>
      </c>
      <c r="K77" s="33">
        <v>200.51383040744125</v>
      </c>
      <c r="L77" s="33">
        <v>145.32455467148066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46447</v>
      </c>
      <c r="G78" s="34">
        <v>172.37073988944152</v>
      </c>
      <c r="H78" s="34">
        <v>161.70520677312888</v>
      </c>
      <c r="I78" s="34">
        <v>126.8482228960427</v>
      </c>
      <c r="J78" s="34">
        <v>2.8209999999999997</v>
      </c>
      <c r="K78" s="34">
        <v>200.41458205995247</v>
      </c>
      <c r="L78" s="34">
        <v>145.59742192273106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46478</v>
      </c>
      <c r="G79" s="34">
        <v>172.80982666470973</v>
      </c>
      <c r="H79" s="34">
        <v>161.93252336508309</v>
      </c>
      <c r="I79" s="34">
        <v>127.02653939122291</v>
      </c>
      <c r="J79" s="34">
        <v>2.829333333333333</v>
      </c>
      <c r="K79" s="34">
        <v>197.43865145473089</v>
      </c>
      <c r="L79" s="34">
        <v>145.52848869128366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46508</v>
      </c>
      <c r="G80" s="34">
        <v>173.25003194301587</v>
      </c>
      <c r="H80" s="34">
        <v>162.16015950663009</v>
      </c>
      <c r="I80" s="34">
        <v>127.20510655426213</v>
      </c>
      <c r="J80" s="34">
        <v>2.8376666666666663</v>
      </c>
      <c r="K80" s="34">
        <v>194.5069100640668</v>
      </c>
      <c r="L80" s="34">
        <v>145.46547940529166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46539</v>
      </c>
      <c r="G81" s="34">
        <v>173.69135857356676</v>
      </c>
      <c r="H81" s="34">
        <v>162.38811564697573</v>
      </c>
      <c r="I81" s="34">
        <v>127.38392473753593</v>
      </c>
      <c r="J81" s="34">
        <v>2.8459999999999996</v>
      </c>
      <c r="K81" s="34">
        <v>191.61870172794093</v>
      </c>
      <c r="L81" s="34">
        <v>145.40831758838931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46569</v>
      </c>
      <c r="G82" s="34">
        <v>174.13380941282716</v>
      </c>
      <c r="H82" s="34">
        <v>162.61639223595733</v>
      </c>
      <c r="I82" s="34">
        <v>127.56299429391524</v>
      </c>
      <c r="J82" s="34">
        <v>2.8543333333333329</v>
      </c>
      <c r="K82" s="34">
        <v>191.31832581146816</v>
      </c>
      <c r="L82" s="34">
        <v>145.65989766415962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46600</v>
      </c>
      <c r="G83" s="34">
        <v>174.57738732453822</v>
      </c>
      <c r="H83" s="34">
        <v>162.84498972404458</v>
      </c>
      <c r="I83" s="34">
        <v>127.742315576767</v>
      </c>
      <c r="J83" s="34">
        <v>2.8626666666666662</v>
      </c>
      <c r="K83" s="34">
        <v>191.01842075556578</v>
      </c>
      <c r="L83" s="34">
        <v>145.91220204551018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46631</v>
      </c>
      <c r="G84" s="34">
        <v>175.02209517973597</v>
      </c>
      <c r="H84" s="34">
        <v>163.07390856234039</v>
      </c>
      <c r="I84" s="34">
        <v>127.92188893995491</v>
      </c>
      <c r="J84" s="34">
        <v>2.8709999999999996</v>
      </c>
      <c r="K84" s="34">
        <v>190.71898582212646</v>
      </c>
      <c r="L84" s="34">
        <v>146.16523229482289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46661</v>
      </c>
      <c r="G85" s="34">
        <v>175.46793585676994</v>
      </c>
      <c r="H85" s="34">
        <v>163.30314920258181</v>
      </c>
      <c r="I85" s="34">
        <v>128.10171473784015</v>
      </c>
      <c r="J85" s="34">
        <v>2.8793333333333329</v>
      </c>
      <c r="K85" s="34">
        <v>191.16878849407996</v>
      </c>
      <c r="L85" s="34">
        <v>146.50812905254332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46692</v>
      </c>
      <c r="G86" s="34">
        <v>175.91491224132184</v>
      </c>
      <c r="H86" s="34">
        <v>163.53271209714092</v>
      </c>
      <c r="I86" s="34">
        <v>128.281793325282</v>
      </c>
      <c r="J86" s="34">
        <v>2.8876666666666662</v>
      </c>
      <c r="K86" s="34">
        <v>191.61965200663528</v>
      </c>
      <c r="L86" s="34">
        <v>146.85182531472003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46722</v>
      </c>
      <c r="G87" s="34">
        <v>176.36302722642415</v>
      </c>
      <c r="H87" s="34">
        <v>163.76259769902572</v>
      </c>
      <c r="I87" s="34">
        <v>128.46212505763856</v>
      </c>
      <c r="J87" s="34">
        <v>2.8959999999999995</v>
      </c>
      <c r="K87" s="34">
        <v>192.07157886174016</v>
      </c>
      <c r="L87" s="34">
        <v>147.19632304187897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I695" sqref="I695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4" t="s">
        <v>7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65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5" t="s">
        <v>6</v>
      </c>
      <c r="G11" s="125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2" t="s">
        <v>3</v>
      </c>
      <c r="G19" s="73" t="s">
        <v>83</v>
      </c>
      <c r="H19" s="73" t="s">
        <v>9</v>
      </c>
      <c r="I19" s="73" t="s">
        <v>10</v>
      </c>
      <c r="J19" s="73" t="s">
        <v>11</v>
      </c>
      <c r="K19" s="73" t="s">
        <v>35</v>
      </c>
      <c r="L19" s="73" t="s">
        <v>4</v>
      </c>
      <c r="M19" s="74" t="s">
        <v>13</v>
      </c>
      <c r="N19" s="12"/>
      <c r="O19" s="72" t="s">
        <v>3</v>
      </c>
      <c r="P19" s="73" t="s">
        <v>67</v>
      </c>
      <c r="Q19" s="73" t="s">
        <v>9</v>
      </c>
      <c r="R19" s="73" t="s">
        <v>10</v>
      </c>
      <c r="S19" s="73" t="s">
        <v>11</v>
      </c>
      <c r="T19" s="73" t="s">
        <v>35</v>
      </c>
      <c r="U19" s="73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5">
        <v>100</v>
      </c>
      <c r="H20" s="75">
        <v>110.3</v>
      </c>
      <c r="I20" s="75">
        <v>99.4</v>
      </c>
      <c r="J20" s="75">
        <v>3.36</v>
      </c>
      <c r="K20" s="75">
        <v>117.3</v>
      </c>
      <c r="L20" s="75">
        <v>90.292328719285351</v>
      </c>
      <c r="M20" s="76"/>
      <c r="N20" s="12"/>
      <c r="O20" s="24">
        <v>38534</v>
      </c>
      <c r="P20" s="77">
        <v>0.61188607679281126</v>
      </c>
      <c r="Q20" s="77">
        <v>8.4612136470404983E-2</v>
      </c>
      <c r="R20" s="77">
        <v>0.10203726514736525</v>
      </c>
      <c r="S20" s="77">
        <v>4.680813037261837E-2</v>
      </c>
      <c r="T20" s="77">
        <v>0.15465639121680017</v>
      </c>
      <c r="U20" s="77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8">
        <f>IF(L21="","",L21/L20-1)</f>
        <v>7.03488950518949E-3</v>
      </c>
      <c r="N21" s="12"/>
      <c r="O21" s="24">
        <v>38565</v>
      </c>
      <c r="P21" s="79">
        <v>0.60761159635041417</v>
      </c>
      <c r="Q21" s="79">
        <v>8.4097232643549902E-2</v>
      </c>
      <c r="R21" s="79">
        <v>0.10173220307661328</v>
      </c>
      <c r="S21" s="79">
        <v>4.5651120314478287E-2</v>
      </c>
      <c r="T21" s="79">
        <v>0.16090784761494439</v>
      </c>
      <c r="U21" s="79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8">
        <f t="shared" ref="M22:M85" si="0">IF(L22="","",L22/L21-1)</f>
        <v>5.3573195075604652E-3</v>
      </c>
      <c r="N22" s="12"/>
      <c r="O22" s="24">
        <v>38596</v>
      </c>
      <c r="P22" s="79">
        <v>0.60437377294674866</v>
      </c>
      <c r="Q22" s="79">
        <v>8.3573328590412277E-2</v>
      </c>
      <c r="R22" s="79">
        <v>0.10139288116686442</v>
      </c>
      <c r="S22" s="79">
        <v>4.5270256358749608E-2</v>
      </c>
      <c r="T22" s="79">
        <v>0.1653897609372251</v>
      </c>
      <c r="U22" s="79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8">
        <f t="shared" si="0"/>
        <v>2.4721209548093093E-3</v>
      </c>
      <c r="N23" s="12"/>
      <c r="O23" s="24">
        <v>38626</v>
      </c>
      <c r="P23" s="79">
        <v>0.60589778919035242</v>
      </c>
      <c r="Q23" s="79">
        <v>8.3367234702559578E-2</v>
      </c>
      <c r="R23" s="79">
        <v>0.10124398666704325</v>
      </c>
      <c r="S23" s="79">
        <v>4.5158618790946257E-2</v>
      </c>
      <c r="T23" s="79">
        <v>0.16433237064909859</v>
      </c>
      <c r="U23" s="79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8">
        <f t="shared" si="0"/>
        <v>6.0719581670154454E-3</v>
      </c>
      <c r="N24" s="12"/>
      <c r="O24" s="24">
        <v>38657</v>
      </c>
      <c r="P24" s="79">
        <v>0.60224100698945116</v>
      </c>
      <c r="Q24" s="79">
        <v>8.3540222323038177E-2</v>
      </c>
      <c r="R24" s="79">
        <v>0.1005324152036743</v>
      </c>
      <c r="S24" s="79">
        <v>4.5568231592403106E-2</v>
      </c>
      <c r="T24" s="79">
        <v>0.16811812389143332</v>
      </c>
      <c r="U24" s="79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8">
        <f t="shared" si="0"/>
        <v>8.5670134568693879E-3</v>
      </c>
      <c r="N25" s="12"/>
      <c r="O25" s="24">
        <v>38687</v>
      </c>
      <c r="P25" s="79">
        <v>0.59712542543431646</v>
      </c>
      <c r="Q25" s="79">
        <v>8.2756123401011988E-2</v>
      </c>
      <c r="R25" s="79">
        <v>9.9778146891754807E-2</v>
      </c>
      <c r="S25" s="79">
        <v>5.0321535899550546E-2</v>
      </c>
      <c r="T25" s="79">
        <v>0.17001876837336627</v>
      </c>
      <c r="U25" s="79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8">
        <f t="shared" si="0"/>
        <v>-3.4212065205763142E-3</v>
      </c>
      <c r="N26" s="12"/>
      <c r="O26" s="24">
        <v>38718</v>
      </c>
      <c r="P26" s="79">
        <v>0.60394488282288639</v>
      </c>
      <c r="Q26" s="79">
        <v>8.2815990126871353E-2</v>
      </c>
      <c r="R26" s="79">
        <v>9.9920639096926708E-2</v>
      </c>
      <c r="S26" s="79">
        <v>5.1580185935738695E-2</v>
      </c>
      <c r="T26" s="79">
        <v>0.16173830201757688</v>
      </c>
      <c r="U26" s="79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8">
        <f t="shared" si="0"/>
        <v>-3.0209394535375411E-3</v>
      </c>
      <c r="N27" s="12"/>
      <c r="O27" s="24">
        <v>38749</v>
      </c>
      <c r="P27" s="79">
        <v>0.60577489209437674</v>
      </c>
      <c r="Q27" s="79">
        <v>8.3066930293880389E-2</v>
      </c>
      <c r="R27" s="79">
        <v>9.9721789285774048E-2</v>
      </c>
      <c r="S27" s="79">
        <v>5.0238843795552567E-2</v>
      </c>
      <c r="T27" s="79">
        <v>0.16119754453041626</v>
      </c>
      <c r="U27" s="79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8">
        <f t="shared" si="0"/>
        <v>1.6622610848984198E-3</v>
      </c>
      <c r="N28" s="12"/>
      <c r="O28" s="24">
        <v>38777</v>
      </c>
      <c r="P28" s="79">
        <v>0.60476960711114658</v>
      </c>
      <c r="Q28" s="79">
        <v>8.2629697548409389E-2</v>
      </c>
      <c r="R28" s="79">
        <v>9.995692969807432E-2</v>
      </c>
      <c r="S28" s="79">
        <v>5.0427317684094947E-2</v>
      </c>
      <c r="T28" s="79">
        <v>0.16221644795827481</v>
      </c>
      <c r="U28" s="79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8">
        <f t="shared" si="0"/>
        <v>6.4293279175675622E-3</v>
      </c>
      <c r="N29" s="12"/>
      <c r="O29" s="24">
        <v>38808</v>
      </c>
      <c r="P29" s="79">
        <v>0.60565174143485312</v>
      </c>
      <c r="Q29" s="79">
        <v>8.2919881584678376E-2</v>
      </c>
      <c r="R29" s="79">
        <v>9.8920309613118484E-2</v>
      </c>
      <c r="S29" s="79">
        <v>5.1455718885897915E-2</v>
      </c>
      <c r="T29" s="79">
        <v>0.16105234848145214</v>
      </c>
      <c r="U29" s="79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8">
        <f t="shared" si="0"/>
        <v>4.8803109294628388E-3</v>
      </c>
      <c r="N30" s="12"/>
      <c r="O30" s="24">
        <v>38838</v>
      </c>
      <c r="P30" s="79">
        <v>0.60271032763559307</v>
      </c>
      <c r="Q30" s="79">
        <v>8.2813197857281334E-2</v>
      </c>
      <c r="R30" s="79">
        <v>9.853892642759407E-2</v>
      </c>
      <c r="S30" s="79">
        <v>5.3759389574676367E-2</v>
      </c>
      <c r="T30" s="79">
        <v>0.16217815850485515</v>
      </c>
      <c r="U30" s="79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8">
        <f t="shared" si="0"/>
        <v>3.7989580059334394E-3</v>
      </c>
      <c r="N31" s="12"/>
      <c r="O31" s="24">
        <v>38869</v>
      </c>
      <c r="P31" s="79">
        <v>0.60042932185632969</v>
      </c>
      <c r="Q31" s="79">
        <v>8.286841638542243E-2</v>
      </c>
      <c r="R31" s="79">
        <v>9.8067338629474893E-2</v>
      </c>
      <c r="S31" s="79">
        <v>5.5296500652001333E-2</v>
      </c>
      <c r="T31" s="79">
        <v>0.16333842247677166</v>
      </c>
      <c r="U31" s="79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8">
        <f t="shared" si="0"/>
        <v>5.5587785553972147E-3</v>
      </c>
      <c r="N32" s="12"/>
      <c r="O32" s="24">
        <v>38899</v>
      </c>
      <c r="P32" s="79">
        <v>0.60178874865918508</v>
      </c>
      <c r="Q32" s="79">
        <v>8.2483634476023235E-2</v>
      </c>
      <c r="R32" s="79">
        <v>9.6936534135910565E-2</v>
      </c>
      <c r="S32" s="79">
        <v>5.4591369819875335E-2</v>
      </c>
      <c r="T32" s="79">
        <v>0.16419971290900573</v>
      </c>
      <c r="U32" s="79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8">
        <f t="shared" si="0"/>
        <v>8.9969165838699183E-4</v>
      </c>
      <c r="N33" s="12"/>
      <c r="O33" s="24">
        <v>38930</v>
      </c>
      <c r="P33" s="79">
        <v>0.60124781101898783</v>
      </c>
      <c r="Q33" s="79">
        <v>8.2629249987673264E-2</v>
      </c>
      <c r="R33" s="79">
        <v>9.6065193874741911E-2</v>
      </c>
      <c r="S33" s="79">
        <v>5.6005628530426302E-2</v>
      </c>
      <c r="T33" s="79">
        <v>0.16405211658817059</v>
      </c>
      <c r="U33" s="79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8">
        <f t="shared" si="0"/>
        <v>5.4229900395652564E-4</v>
      </c>
      <c r="N34" s="12"/>
      <c r="O34" s="24">
        <v>38961</v>
      </c>
      <c r="P34" s="79">
        <v>0.60092193165399621</v>
      </c>
      <c r="Q34" s="79">
        <v>8.2364824981540491E-2</v>
      </c>
      <c r="R34" s="79">
        <v>9.6307043784929686E-2</v>
      </c>
      <c r="S34" s="79">
        <v>5.5310483727645805E-2</v>
      </c>
      <c r="T34" s="79">
        <v>0.16509571585188781</v>
      </c>
      <c r="U34" s="79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8">
        <f t="shared" si="0"/>
        <v>7.8385091844122012E-3</v>
      </c>
      <c r="N35" s="12"/>
      <c r="O35" s="24">
        <v>38991</v>
      </c>
      <c r="P35" s="79">
        <v>0.60088378917885721</v>
      </c>
      <c r="Q35" s="79">
        <v>8.1724228863008799E-2</v>
      </c>
      <c r="R35" s="79">
        <v>9.5460800843164981E-2</v>
      </c>
      <c r="S35" s="79">
        <v>5.4748380153405586E-2</v>
      </c>
      <c r="T35" s="79">
        <v>0.1671828009615634</v>
      </c>
      <c r="U35" s="79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8">
        <f t="shared" si="0"/>
        <v>-7.097296479562365E-3</v>
      </c>
      <c r="N36" s="12"/>
      <c r="O36" s="24">
        <v>39022</v>
      </c>
      <c r="P36" s="79">
        <v>0.60517892342156243</v>
      </c>
      <c r="Q36" s="79">
        <v>8.26010480263316E-2</v>
      </c>
      <c r="R36" s="79">
        <v>9.5751535513114966E-2</v>
      </c>
      <c r="S36" s="79">
        <v>5.5006856313472408E-2</v>
      </c>
      <c r="T36" s="79">
        <v>0.16146163672551866</v>
      </c>
      <c r="U36" s="79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8">
        <f t="shared" si="0"/>
        <v>-2.9838808739172107E-3</v>
      </c>
      <c r="N37" s="12"/>
      <c r="O37" s="24">
        <v>39052</v>
      </c>
      <c r="P37" s="79">
        <v>0.60699010960025546</v>
      </c>
      <c r="Q37" s="79">
        <v>8.277487537518062E-2</v>
      </c>
      <c r="R37" s="79">
        <v>9.57435063639515E-2</v>
      </c>
      <c r="S37" s="79">
        <v>5.7970034848196739E-2</v>
      </c>
      <c r="T37" s="79">
        <v>0.1565214738124156</v>
      </c>
      <c r="U37" s="79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8">
        <f t="shared" si="0"/>
        <v>2.754925759290483E-3</v>
      </c>
      <c r="N38" s="12"/>
      <c r="O38" s="24">
        <v>39083</v>
      </c>
      <c r="P38" s="79">
        <v>0.60940856382284847</v>
      </c>
      <c r="Q38" s="79">
        <v>8.2474282867115403E-2</v>
      </c>
      <c r="R38" s="79">
        <v>9.5382536090224471E-2</v>
      </c>
      <c r="S38" s="79">
        <v>5.7146278852902833E-2</v>
      </c>
      <c r="T38" s="79">
        <v>0.15558833836690875</v>
      </c>
      <c r="U38" s="79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8">
        <f t="shared" si="0"/>
        <v>4.4465337984278541E-4</v>
      </c>
      <c r="N39" s="12"/>
      <c r="O39" s="24">
        <v>39114</v>
      </c>
      <c r="P39" s="79">
        <v>0.60913770868189343</v>
      </c>
      <c r="Q39" s="79">
        <v>8.2510774547554219E-2</v>
      </c>
      <c r="R39" s="79">
        <v>9.5535913087208824E-2</v>
      </c>
      <c r="S39" s="79">
        <v>5.8050754649041809E-2</v>
      </c>
      <c r="T39" s="79">
        <v>0.15476484903430182</v>
      </c>
      <c r="U39" s="79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8">
        <f t="shared" si="0"/>
        <v>-4.5866345020725285E-3</v>
      </c>
      <c r="N40" s="12"/>
      <c r="O40" s="24">
        <v>39142</v>
      </c>
      <c r="P40" s="79">
        <v>0.6119444743211675</v>
      </c>
      <c r="Q40" s="79">
        <v>8.2597025515447148E-2</v>
      </c>
      <c r="R40" s="79">
        <v>9.6271129039771086E-2</v>
      </c>
      <c r="S40" s="79">
        <v>5.95193012290062E-2</v>
      </c>
      <c r="T40" s="79">
        <v>0.14966806989460821</v>
      </c>
      <c r="U40" s="79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8">
        <f t="shared" si="0"/>
        <v>1.0956824478441929E-2</v>
      </c>
      <c r="N41" s="12"/>
      <c r="O41" s="24">
        <v>39173</v>
      </c>
      <c r="P41" s="79">
        <v>0.61053038347005062</v>
      </c>
      <c r="Q41" s="79">
        <v>8.2574094434012341E-2</v>
      </c>
      <c r="R41" s="79">
        <v>9.5616817113506919E-2</v>
      </c>
      <c r="S41" s="79">
        <v>5.8610216676147991E-2</v>
      </c>
      <c r="T41" s="79">
        <v>0.15266848830628219</v>
      </c>
      <c r="U41" s="79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8">
        <f t="shared" si="0"/>
        <v>1.8489840095075039E-3</v>
      </c>
      <c r="N42" s="12"/>
      <c r="O42" s="24">
        <v>39203</v>
      </c>
      <c r="P42" s="79">
        <v>0.60940360594731779</v>
      </c>
      <c r="Q42" s="79">
        <v>8.2784469590554979E-2</v>
      </c>
      <c r="R42" s="79">
        <v>9.5149076749615119E-2</v>
      </c>
      <c r="S42" s="79">
        <v>5.902909279752503E-2</v>
      </c>
      <c r="T42" s="79">
        <v>0.15363375491498701</v>
      </c>
      <c r="U42" s="79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8">
        <f t="shared" si="0"/>
        <v>3.7696536201394792E-3</v>
      </c>
      <c r="N43" s="12"/>
      <c r="O43" s="24">
        <v>39234</v>
      </c>
      <c r="P43" s="79">
        <v>0.6071149927171805</v>
      </c>
      <c r="Q43" s="79">
        <v>8.261813645666824E-2</v>
      </c>
      <c r="R43" s="79">
        <v>9.4598292165808326E-2</v>
      </c>
      <c r="S43" s="79">
        <v>6.0251341157579887E-2</v>
      </c>
      <c r="T43" s="79">
        <v>0.15541723750276296</v>
      </c>
      <c r="U43" s="79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8">
        <f t="shared" si="0"/>
        <v>7.7067800928829477E-3</v>
      </c>
      <c r="N44" s="12"/>
      <c r="O44" s="24">
        <v>39264</v>
      </c>
      <c r="P44" s="79">
        <v>0.6081933547578543</v>
      </c>
      <c r="Q44" s="79">
        <v>8.2129744247012429E-2</v>
      </c>
      <c r="R44" s="79">
        <v>9.368284652891827E-2</v>
      </c>
      <c r="S44" s="79">
        <v>6.213527594233581E-2</v>
      </c>
      <c r="T44" s="79">
        <v>0.15385877852387916</v>
      </c>
      <c r="U44" s="79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8">
        <f t="shared" si="0"/>
        <v>5.2039076023364661E-3</v>
      </c>
      <c r="N45" s="12"/>
      <c r="O45" s="24">
        <v>39295</v>
      </c>
      <c r="P45" s="79">
        <v>0.60504475774328015</v>
      </c>
      <c r="Q45" s="79">
        <v>8.1633203564105236E-2</v>
      </c>
      <c r="R45" s="79">
        <v>9.3197853510513462E-2</v>
      </c>
      <c r="S45" s="79">
        <v>6.3627839407163836E-2</v>
      </c>
      <c r="T45" s="79">
        <v>0.15649634577493729</v>
      </c>
      <c r="U45" s="79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8">
        <f t="shared" si="0"/>
        <v>-1.8091868532987831E-4</v>
      </c>
      <c r="N46" s="12"/>
      <c r="O46" s="24">
        <v>39326</v>
      </c>
      <c r="P46" s="79">
        <v>0.60515424145306573</v>
      </c>
      <c r="Q46" s="79">
        <v>8.129112216994136E-2</v>
      </c>
      <c r="R46" s="79">
        <v>9.3214717794710272E-2</v>
      </c>
      <c r="S46" s="79">
        <v>6.2343235787104663E-2</v>
      </c>
      <c r="T46" s="79">
        <v>0.15799668279517798</v>
      </c>
      <c r="U46" s="79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8">
        <f t="shared" si="0"/>
        <v>5.6459792685041865E-3</v>
      </c>
      <c r="N47" s="12"/>
      <c r="O47" s="24">
        <v>39356</v>
      </c>
      <c r="P47" s="79">
        <v>0.60854985000502004</v>
      </c>
      <c r="Q47" s="79">
        <v>8.0692791128711541E-2</v>
      </c>
      <c r="R47" s="79">
        <v>9.2501442800379849E-2</v>
      </c>
      <c r="S47" s="79">
        <v>6.2122107373570816E-2</v>
      </c>
      <c r="T47" s="79">
        <v>0.15613380869231785</v>
      </c>
      <c r="U47" s="79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8">
        <f t="shared" si="0"/>
        <v>3.9770350857437631E-3</v>
      </c>
      <c r="N48" s="12"/>
      <c r="O48" s="24">
        <v>39387</v>
      </c>
      <c r="P48" s="79">
        <v>0.606139213087725</v>
      </c>
      <c r="Q48" s="79">
        <v>8.0797277001495818E-2</v>
      </c>
      <c r="R48" s="79">
        <v>9.2135018598786839E-2</v>
      </c>
      <c r="S48" s="79">
        <v>6.2132771242752155E-2</v>
      </c>
      <c r="T48" s="79">
        <v>0.15879572006924014</v>
      </c>
      <c r="U48" s="79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8">
        <f t="shared" si="0"/>
        <v>1.0455122014063623E-3</v>
      </c>
      <c r="N49" s="12"/>
      <c r="O49" s="24">
        <v>39417</v>
      </c>
      <c r="P49" s="79">
        <v>0.60550614902089717</v>
      </c>
      <c r="Q49" s="79">
        <v>8.0995350499406094E-2</v>
      </c>
      <c r="R49" s="79">
        <v>9.1944295241314894E-2</v>
      </c>
      <c r="S49" s="79">
        <v>6.2196117936872256E-2</v>
      </c>
      <c r="T49" s="79">
        <v>0.15935808730150972</v>
      </c>
      <c r="U49" s="79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8">
        <f t="shared" si="0"/>
        <v>1.9503376490998647E-2</v>
      </c>
      <c r="N50" s="12"/>
      <c r="O50" s="24">
        <v>39448</v>
      </c>
      <c r="P50" s="79">
        <v>0.6</v>
      </c>
      <c r="Q50" s="79">
        <v>0.08</v>
      </c>
      <c r="R50" s="79">
        <v>0.09</v>
      </c>
      <c r="S50" s="79">
        <v>5.9999999999999991E-2</v>
      </c>
      <c r="T50" s="79">
        <v>0.17</v>
      </c>
      <c r="U50" s="79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8">
        <f t="shared" si="0"/>
        <v>-6.1655324932727851E-3</v>
      </c>
      <c r="N51" s="12"/>
      <c r="O51" s="24">
        <v>39479</v>
      </c>
      <c r="P51" s="79">
        <v>0.60372226926808481</v>
      </c>
      <c r="Q51" s="79">
        <v>8.0426608800619914E-2</v>
      </c>
      <c r="R51" s="79">
        <v>9.0185288524547588E-2</v>
      </c>
      <c r="S51" s="79">
        <v>6.2397291142382759E-2</v>
      </c>
      <c r="T51" s="79">
        <v>0.16326854226436499</v>
      </c>
      <c r="U51" s="79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8">
        <f t="shared" si="0"/>
        <v>1.4168469619808555E-3</v>
      </c>
      <c r="N52" s="12"/>
      <c r="O52" s="24">
        <v>39508</v>
      </c>
      <c r="P52" s="79">
        <v>0.60286809743575787</v>
      </c>
      <c r="Q52" s="79">
        <v>8.0521603316960663E-2</v>
      </c>
      <c r="R52" s="79">
        <v>9.0895869685473668E-2</v>
      </c>
      <c r="S52" s="79">
        <v>5.8011835790988009E-2</v>
      </c>
      <c r="T52" s="79">
        <v>0.16770259377081992</v>
      </c>
      <c r="U52" s="79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8">
        <f t="shared" si="0"/>
        <v>8.2433593714303921E-3</v>
      </c>
      <c r="N53" s="12"/>
      <c r="O53" s="24">
        <v>39539</v>
      </c>
      <c r="P53" s="79">
        <v>0.60509672081169275</v>
      </c>
      <c r="Q53" s="79">
        <v>8.0829627924801584E-2</v>
      </c>
      <c r="R53" s="79">
        <v>8.9875599775733464E-2</v>
      </c>
      <c r="S53" s="79">
        <v>5.703611681568372E-2</v>
      </c>
      <c r="T53" s="79">
        <v>0.16716193467208848</v>
      </c>
      <c r="U53" s="79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8">
        <f t="shared" si="0"/>
        <v>1.2560440410355422E-2</v>
      </c>
      <c r="N54" s="12"/>
      <c r="O54" s="24">
        <v>39569</v>
      </c>
      <c r="P54" s="79">
        <v>0.59759071820588616</v>
      </c>
      <c r="Q54" s="79">
        <v>8.0167815630538319E-2</v>
      </c>
      <c r="R54" s="79">
        <v>8.8760725966451945E-2</v>
      </c>
      <c r="S54" s="79">
        <v>5.8433189964307471E-2</v>
      </c>
      <c r="T54" s="79">
        <v>0.1750475502328161</v>
      </c>
      <c r="U54" s="79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8">
        <f t="shared" si="0"/>
        <v>4.4541514872444843E-3</v>
      </c>
      <c r="N55" s="12"/>
      <c r="O55" s="24">
        <v>39600</v>
      </c>
      <c r="P55" s="79">
        <v>0.59494076192632961</v>
      </c>
      <c r="Q55" s="79">
        <v>8.0083789943459327E-2</v>
      </c>
      <c r="R55" s="79">
        <v>8.8185486913374966E-2</v>
      </c>
      <c r="S55" s="79">
        <v>6.088557726793465E-2</v>
      </c>
      <c r="T55" s="79">
        <v>0.1759043839489014</v>
      </c>
      <c r="U55" s="79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8">
        <f t="shared" si="0"/>
        <v>1.763515209479638E-2</v>
      </c>
      <c r="N56" s="12"/>
      <c r="O56" s="24">
        <v>39630</v>
      </c>
      <c r="P56" s="79">
        <v>0.59048233719361365</v>
      </c>
      <c r="Q56" s="79">
        <v>7.896274047966316E-2</v>
      </c>
      <c r="R56" s="79">
        <v>8.6568027339674405E-2</v>
      </c>
      <c r="S56" s="79">
        <v>6.3221658091367219E-2</v>
      </c>
      <c r="T56" s="79">
        <v>0.18076523689568158</v>
      </c>
      <c r="U56" s="79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8">
        <f t="shared" si="0"/>
        <v>1.2535057994944365E-2</v>
      </c>
      <c r="N57" s="12"/>
      <c r="O57" s="24">
        <v>39661</v>
      </c>
      <c r="P57" s="79">
        <v>0.58317223935229101</v>
      </c>
      <c r="Q57" s="79">
        <v>7.8248655065524378E-2</v>
      </c>
      <c r="R57" s="79">
        <v>8.5672607020119071E-2</v>
      </c>
      <c r="S57" s="79">
        <v>6.5548969433820672E-2</v>
      </c>
      <c r="T57" s="79">
        <v>0.18735752912824491</v>
      </c>
      <c r="U57" s="79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8">
        <f t="shared" si="0"/>
        <v>-5.5383144528897699E-4</v>
      </c>
      <c r="N58" s="12"/>
      <c r="O58" s="24">
        <v>39692</v>
      </c>
      <c r="P58" s="79">
        <v>0.58349539745158108</v>
      </c>
      <c r="Q58" s="79">
        <v>7.8028406165415481E-2</v>
      </c>
      <c r="R58" s="79">
        <v>8.6072839033768334E-2</v>
      </c>
      <c r="S58" s="79">
        <v>6.4149118340033534E-2</v>
      </c>
      <c r="T58" s="79">
        <v>0.18825423900920155</v>
      </c>
      <c r="U58" s="79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8">
        <f t="shared" si="0"/>
        <v>-9.520620276018521E-3</v>
      </c>
      <c r="N59" s="12"/>
      <c r="O59" s="24">
        <v>39722</v>
      </c>
      <c r="P59" s="79">
        <v>0.59653417421525201</v>
      </c>
      <c r="Q59" s="79">
        <v>7.8911497306830128E-2</v>
      </c>
      <c r="R59" s="79">
        <v>8.6900182674933005E-2</v>
      </c>
      <c r="S59" s="79">
        <v>6.2228265012057915E-2</v>
      </c>
      <c r="T59" s="79">
        <v>0.17542588079092694</v>
      </c>
      <c r="U59" s="79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8">
        <f t="shared" si="0"/>
        <v>-3.4039870649615889E-4</v>
      </c>
      <c r="N60" s="12"/>
      <c r="O60" s="24">
        <v>39753</v>
      </c>
      <c r="P60" s="79">
        <v>0.59673730282125037</v>
      </c>
      <c r="Q60" s="79">
        <v>7.9271160269587443E-2</v>
      </c>
      <c r="R60" s="79">
        <v>8.7286043020723805E-2</v>
      </c>
      <c r="S60" s="79">
        <v>6.2249454645899469E-2</v>
      </c>
      <c r="T60" s="79">
        <v>0.174456039242539</v>
      </c>
      <c r="U60" s="79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8">
        <f t="shared" si="0"/>
        <v>-7.1826515832967841E-3</v>
      </c>
      <c r="N61" s="12"/>
      <c r="O61" s="24">
        <v>39783</v>
      </c>
      <c r="P61" s="79">
        <v>0.60105446764492787</v>
      </c>
      <c r="Q61" s="79">
        <v>7.9710576590961327E-2</v>
      </c>
      <c r="R61" s="79">
        <v>8.9263200350614386E-2</v>
      </c>
      <c r="S61" s="79">
        <v>6.6352221357722757E-2</v>
      </c>
      <c r="T61" s="79">
        <v>0.16361953405577373</v>
      </c>
      <c r="U61" s="79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8">
        <f t="shared" si="0"/>
        <v>-8.4326375624333982E-3</v>
      </c>
      <c r="N62" s="12"/>
      <c r="O62" s="24">
        <v>39814</v>
      </c>
      <c r="P62" s="79">
        <v>0.61209827620496637</v>
      </c>
      <c r="Q62" s="79">
        <v>8.018563292930736E-2</v>
      </c>
      <c r="R62" s="79">
        <v>9.0746123594251257E-2</v>
      </c>
      <c r="S62" s="79">
        <v>6.1022940329227449E-2</v>
      </c>
      <c r="T62" s="79">
        <v>0.15594702694224746</v>
      </c>
      <c r="U62" s="79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8">
        <f t="shared" si="0"/>
        <v>-1.9560460309325678E-2</v>
      </c>
      <c r="N63" s="12"/>
      <c r="O63" s="24">
        <v>39845</v>
      </c>
      <c r="P63" s="79">
        <v>0.62431006852098359</v>
      </c>
      <c r="Q63" s="79">
        <v>8.1509556796623014E-2</v>
      </c>
      <c r="R63" s="79">
        <v>9.2556572762132153E-2</v>
      </c>
      <c r="S63" s="79">
        <v>5.5603085746954065E-2</v>
      </c>
      <c r="T63" s="79">
        <v>0.14602071617330728</v>
      </c>
      <c r="U63" s="79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8">
        <f t="shared" si="0"/>
        <v>-4.0176723967020322E-3</v>
      </c>
      <c r="N64" s="12"/>
      <c r="O64" s="24">
        <v>39873</v>
      </c>
      <c r="P64" s="79">
        <v>0.62682845992187897</v>
      </c>
      <c r="Q64" s="79">
        <v>8.1561407749565037E-2</v>
      </c>
      <c r="R64" s="79">
        <v>9.1447503134238745E-2</v>
      </c>
      <c r="S64" s="79">
        <v>5.5575907184961248E-2</v>
      </c>
      <c r="T64" s="79">
        <v>0.14458672200935599</v>
      </c>
      <c r="U64" s="79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8">
        <f t="shared" si="0"/>
        <v>4.1200942904660032E-3</v>
      </c>
      <c r="N65" s="12"/>
      <c r="O65" s="24">
        <v>39904</v>
      </c>
      <c r="P65" s="79">
        <v>0.62975652138231075</v>
      </c>
      <c r="Q65" s="79">
        <v>8.226104232240096E-2</v>
      </c>
      <c r="R65" s="79">
        <v>9.273316935212364E-2</v>
      </c>
      <c r="S65" s="79">
        <v>5.1966890339328518E-2</v>
      </c>
      <c r="T65" s="79">
        <v>0.14328237660383622</v>
      </c>
      <c r="U65" s="79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8">
        <f t="shared" si="0"/>
        <v>-5.0727999742641305E-3</v>
      </c>
      <c r="N66" s="12"/>
      <c r="O66" s="24">
        <v>39934</v>
      </c>
      <c r="P66" s="79">
        <v>0.63296743858849247</v>
      </c>
      <c r="Q66" s="79">
        <v>8.2957682431663057E-2</v>
      </c>
      <c r="R66" s="79">
        <v>9.3576953761961512E-2</v>
      </c>
      <c r="S66" s="79">
        <v>4.9462934617687221E-2</v>
      </c>
      <c r="T66" s="79">
        <v>0.14103499060019578</v>
      </c>
      <c r="U66" s="79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8">
        <f t="shared" si="0"/>
        <v>2.9599267562692155E-3</v>
      </c>
      <c r="N67" s="12"/>
      <c r="O67" s="24">
        <v>39965</v>
      </c>
      <c r="P67" s="79">
        <v>0.63109943049829431</v>
      </c>
      <c r="Q67" s="79">
        <v>8.2643758296556832E-2</v>
      </c>
      <c r="R67" s="79">
        <v>9.2191167379316888E-2</v>
      </c>
      <c r="S67" s="79">
        <v>4.8815006236526758E-2</v>
      </c>
      <c r="T67" s="79">
        <v>0.14525063758930534</v>
      </c>
      <c r="U67" s="79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8">
        <f t="shared" si="0"/>
        <v>6.7577182984470685E-3</v>
      </c>
      <c r="N68" s="12"/>
      <c r="O68" s="24">
        <v>39995</v>
      </c>
      <c r="P68" s="79">
        <v>0.63288553231685318</v>
      </c>
      <c r="Q68" s="79">
        <v>8.229493272090424E-2</v>
      </c>
      <c r="R68" s="79">
        <v>9.1756043034506712E-2</v>
      </c>
      <c r="S68" s="79">
        <v>4.7490173439209714E-2</v>
      </c>
      <c r="T68" s="79">
        <v>0.14557331848852614</v>
      </c>
      <c r="U68" s="79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8">
        <f t="shared" si="0"/>
        <v>2.2609997512765823E-3</v>
      </c>
      <c r="N69" s="12"/>
      <c r="O69" s="24">
        <v>40026</v>
      </c>
      <c r="P69" s="79">
        <v>0.63145780637370053</v>
      </c>
      <c r="Q69" s="79">
        <v>8.2314728063796652E-2</v>
      </c>
      <c r="R69" s="79">
        <v>9.0266080974917659E-2</v>
      </c>
      <c r="S69" s="79">
        <v>4.5890661171566538E-2</v>
      </c>
      <c r="T69" s="79">
        <v>0.15007072341601863</v>
      </c>
      <c r="U69" s="79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8">
        <f t="shared" si="0"/>
        <v>-6.6325319836333385E-3</v>
      </c>
      <c r="N70" s="12"/>
      <c r="O70" s="24">
        <v>40057</v>
      </c>
      <c r="P70" s="79">
        <v>0.63567393407259909</v>
      </c>
      <c r="Q70" s="79">
        <v>8.2450696117257555E-2</v>
      </c>
      <c r="R70" s="79">
        <v>9.0684265886129531E-2</v>
      </c>
      <c r="S70" s="79">
        <v>4.3317572844149832E-2</v>
      </c>
      <c r="T70" s="79">
        <v>0.14787353107986409</v>
      </c>
      <c r="U70" s="79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8">
        <f t="shared" si="0"/>
        <v>7.4923246083682393E-3</v>
      </c>
      <c r="N71" s="12"/>
      <c r="O71" s="24">
        <v>40087</v>
      </c>
      <c r="P71" s="79">
        <v>0.63203828000673301</v>
      </c>
      <c r="Q71" s="79">
        <v>8.2042820799426514E-2</v>
      </c>
      <c r="R71" s="79">
        <v>8.9277350520686624E-2</v>
      </c>
      <c r="S71" s="79">
        <v>4.1752794382952041E-2</v>
      </c>
      <c r="T71" s="79">
        <v>0.15488875429020171</v>
      </c>
      <c r="U71" s="79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8">
        <f t="shared" si="0"/>
        <v>-5.8040110973579528E-3</v>
      </c>
      <c r="N72" s="12"/>
      <c r="O72" s="24">
        <v>40118</v>
      </c>
      <c r="P72" s="79">
        <v>0.63572805267938592</v>
      </c>
      <c r="Q72" s="79">
        <v>8.2659429121412567E-2</v>
      </c>
      <c r="R72" s="79">
        <v>8.9706441187488745E-2</v>
      </c>
      <c r="S72" s="79">
        <v>4.0371676544676841E-2</v>
      </c>
      <c r="T72" s="79">
        <v>0.15153440046703587</v>
      </c>
      <c r="U72" s="79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8">
        <f t="shared" si="0"/>
        <v>5.3811224146491643E-3</v>
      </c>
      <c r="N73" s="12"/>
      <c r="O73" s="24">
        <v>40148</v>
      </c>
      <c r="P73" s="79">
        <v>0.63232543212323489</v>
      </c>
      <c r="Q73" s="79">
        <v>8.221700932964339E-2</v>
      </c>
      <c r="R73" s="79">
        <v>8.8859871067600071E-2</v>
      </c>
      <c r="S73" s="79">
        <v>4.5874347754291979E-2</v>
      </c>
      <c r="T73" s="79">
        <v>0.15072333972522964</v>
      </c>
      <c r="U73" s="79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8">
        <f t="shared" si="0"/>
        <v>5.3290012034650225E-3</v>
      </c>
      <c r="N74" s="12"/>
      <c r="O74" s="24">
        <v>40179</v>
      </c>
      <c r="P74" s="79">
        <v>0.63386202698226768</v>
      </c>
      <c r="Q74" s="79">
        <v>8.1781197231177633E-2</v>
      </c>
      <c r="R74" s="79">
        <v>8.8297724274177064E-2</v>
      </c>
      <c r="S74" s="79">
        <v>4.19213271826432E-2</v>
      </c>
      <c r="T74" s="79">
        <v>0.15413772432973435</v>
      </c>
      <c r="U74" s="79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8">
        <f t="shared" si="0"/>
        <v>-3.6677570741355803E-3</v>
      </c>
      <c r="N75" s="12"/>
      <c r="O75" s="24">
        <v>40210</v>
      </c>
      <c r="P75" s="79">
        <v>0.63619543729795003</v>
      </c>
      <c r="Q75" s="79">
        <v>8.1945565152495251E-2</v>
      </c>
      <c r="R75" s="79">
        <v>8.8531313101617257E-2</v>
      </c>
      <c r="S75" s="79">
        <v>4.1206831706421788E-2</v>
      </c>
      <c r="T75" s="79">
        <v>0.15212085274151568</v>
      </c>
      <c r="U75" s="79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8">
        <f t="shared" si="0"/>
        <v>6.8666731164277461E-3</v>
      </c>
      <c r="N76" s="12"/>
      <c r="O76" s="24">
        <v>40238</v>
      </c>
      <c r="P76" s="79">
        <v>0.63185668399254324</v>
      </c>
      <c r="Q76" s="79">
        <v>8.1590345694349697E-2</v>
      </c>
      <c r="R76" s="79">
        <v>8.8835885793665664E-2</v>
      </c>
      <c r="S76" s="79">
        <v>3.858366797435725E-2</v>
      </c>
      <c r="T76" s="79">
        <v>0.15913341654508409</v>
      </c>
      <c r="U76" s="79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8">
        <f t="shared" si="0"/>
        <v>-6.6396460913942246E-4</v>
      </c>
      <c r="N77" s="12"/>
      <c r="O77" s="24">
        <v>40269</v>
      </c>
      <c r="P77" s="79">
        <v>0.63444367913081301</v>
      </c>
      <c r="Q77" s="79">
        <v>8.2595489703609484E-2</v>
      </c>
      <c r="R77" s="79">
        <v>8.9167592636617027E-2</v>
      </c>
      <c r="S77" s="79">
        <v>3.7005721902801075E-2</v>
      </c>
      <c r="T77" s="79">
        <v>0.15678751662615942</v>
      </c>
      <c r="U77" s="79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8">
        <f t="shared" si="0"/>
        <v>6.05230469944118E-3</v>
      </c>
      <c r="N78" s="12"/>
      <c r="O78" s="24">
        <v>40299</v>
      </c>
      <c r="P78" s="79">
        <v>0.63062693278194271</v>
      </c>
      <c r="Q78" s="79">
        <v>8.2571211032216041E-2</v>
      </c>
      <c r="R78" s="79">
        <v>8.890221312386766E-2</v>
      </c>
      <c r="S78" s="79">
        <v>3.5556996064992206E-2</v>
      </c>
      <c r="T78" s="79">
        <v>0.16234264699698137</v>
      </c>
      <c r="U78" s="79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8">
        <f t="shared" si="0"/>
        <v>4.2015847883327684E-3</v>
      </c>
      <c r="N79" s="12"/>
      <c r="O79" s="24">
        <v>40330</v>
      </c>
      <c r="P79" s="79">
        <v>0.62798838633068599</v>
      </c>
      <c r="Q79" s="79">
        <v>8.2360198274562452E-2</v>
      </c>
      <c r="R79" s="79">
        <v>8.8980094599757434E-2</v>
      </c>
      <c r="S79" s="79">
        <v>3.3576765469077008E-2</v>
      </c>
      <c r="T79" s="79">
        <v>0.16709455532591713</v>
      </c>
      <c r="U79" s="79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8">
        <f t="shared" si="0"/>
        <v>5.0736666601367553E-3</v>
      </c>
      <c r="N80" s="12"/>
      <c r="O80" s="24">
        <v>40360</v>
      </c>
      <c r="P80" s="79">
        <v>0.63175476327844016</v>
      </c>
      <c r="Q80" s="79">
        <v>8.1944439503868094E-2</v>
      </c>
      <c r="R80" s="79">
        <v>8.8351887052097927E-2</v>
      </c>
      <c r="S80" s="79">
        <v>2.9398395951387716E-2</v>
      </c>
      <c r="T80" s="79">
        <v>0.16855051421420622</v>
      </c>
      <c r="U80" s="79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8">
        <f t="shared" si="0"/>
        <v>1.3185604852039567E-3</v>
      </c>
      <c r="N81" s="12"/>
      <c r="O81" s="24">
        <v>40391</v>
      </c>
      <c r="P81" s="79">
        <v>0.63092285333482068</v>
      </c>
      <c r="Q81" s="79">
        <v>8.1702922418834617E-2</v>
      </c>
      <c r="R81" s="79">
        <v>8.9755304279750633E-2</v>
      </c>
      <c r="S81" s="79">
        <v>3.0208930474404039E-2</v>
      </c>
      <c r="T81" s="79">
        <v>0.16740998949219002</v>
      </c>
      <c r="U81" s="79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8">
        <f t="shared" si="0"/>
        <v>-2.2769353075587917E-3</v>
      </c>
      <c r="N82" s="12"/>
      <c r="O82" s="24">
        <v>40422</v>
      </c>
      <c r="P82" s="79">
        <v>0.63236270229886826</v>
      </c>
      <c r="Q82" s="79">
        <v>8.1889379237735094E-2</v>
      </c>
      <c r="R82" s="79">
        <v>8.9960137693537917E-2</v>
      </c>
      <c r="S82" s="79">
        <v>3.064266485770013E-2</v>
      </c>
      <c r="T82" s="79">
        <v>0.16514511591215866</v>
      </c>
      <c r="U82" s="79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8">
        <f t="shared" si="0"/>
        <v>-2.5580496947947839E-3</v>
      </c>
      <c r="N83" s="12"/>
      <c r="O83" s="24">
        <v>40452</v>
      </c>
      <c r="P83" s="79">
        <v>0.63451992592189876</v>
      </c>
      <c r="Q83" s="79">
        <v>8.2367911615667255E-2</v>
      </c>
      <c r="R83" s="79">
        <v>8.9382366652338868E-2</v>
      </c>
      <c r="S83" s="79">
        <v>2.8161147066550447E-2</v>
      </c>
      <c r="T83" s="79">
        <v>0.16556864874354468</v>
      </c>
      <c r="U83" s="79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8">
        <f t="shared" si="0"/>
        <v>6.0865981631383903E-3</v>
      </c>
      <c r="N84" s="12"/>
      <c r="O84" s="24">
        <v>40483</v>
      </c>
      <c r="P84" s="79">
        <v>0.63068122274998284</v>
      </c>
      <c r="Q84" s="79">
        <v>8.2203221202090601E-2</v>
      </c>
      <c r="R84" s="79">
        <v>8.8752335326890253E-2</v>
      </c>
      <c r="S84" s="79">
        <v>2.9323672657585384E-2</v>
      </c>
      <c r="T84" s="79">
        <v>0.16903954806345081</v>
      </c>
      <c r="U84" s="79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8">
        <f t="shared" si="0"/>
        <v>1.6079314626327168E-4</v>
      </c>
      <c r="N85" s="12"/>
      <c r="O85" s="24">
        <v>40513</v>
      </c>
      <c r="P85" s="79">
        <v>0.63057982983517358</v>
      </c>
      <c r="Q85" s="79">
        <v>8.2123292945603499E-2</v>
      </c>
      <c r="R85" s="79">
        <v>8.8113150890167441E-2</v>
      </c>
      <c r="S85" s="79">
        <v>3.452852535312733E-2</v>
      </c>
      <c r="T85" s="79">
        <v>0.16465520097592823</v>
      </c>
      <c r="U85" s="79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8">
        <f t="shared" ref="M86:M149" si="1">IF(L86="","",L86/L85-1)</f>
        <v>7.3257500783434626E-3</v>
      </c>
      <c r="N86" s="12"/>
      <c r="O86" s="24">
        <v>40544</v>
      </c>
      <c r="P86" s="79">
        <v>0.63074833903852945</v>
      </c>
      <c r="Q86" s="79">
        <v>8.1592280953906457E-2</v>
      </c>
      <c r="R86" s="79">
        <v>8.667473009738888E-2</v>
      </c>
      <c r="S86" s="79">
        <v>3.3315244434304378E-2</v>
      </c>
      <c r="T86" s="79">
        <v>0.16766940547587084</v>
      </c>
      <c r="U86" s="79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8">
        <f t="shared" si="1"/>
        <v>3.7775927706453771E-3</v>
      </c>
      <c r="N87" s="12"/>
      <c r="O87" s="24">
        <v>40575</v>
      </c>
      <c r="P87" s="79">
        <v>0.62837459570852372</v>
      </c>
      <c r="Q87" s="79">
        <v>8.1351196761909605E-2</v>
      </c>
      <c r="R87" s="79">
        <v>8.6701704239858721E-2</v>
      </c>
      <c r="S87" s="79">
        <v>3.2111495515975121E-2</v>
      </c>
      <c r="T87" s="79">
        <v>0.17146100777373283</v>
      </c>
      <c r="U87" s="79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8">
        <f t="shared" si="1"/>
        <v>9.6517505134530168E-3</v>
      </c>
      <c r="N88" s="12"/>
      <c r="O88" s="24">
        <v>40603</v>
      </c>
      <c r="P88" s="79">
        <v>0.62236765834255936</v>
      </c>
      <c r="Q88" s="79">
        <v>8.063886878052251E-2</v>
      </c>
      <c r="R88" s="79">
        <v>8.6572456022442179E-2</v>
      </c>
      <c r="S88" s="79">
        <v>3.4534019081319534E-2</v>
      </c>
      <c r="T88" s="79">
        <v>0.1758869977731565</v>
      </c>
      <c r="U88" s="79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8">
        <f t="shared" si="1"/>
        <v>7.04007741094137E-3</v>
      </c>
      <c r="N89" s="12"/>
      <c r="O89" s="24">
        <v>40634</v>
      </c>
      <c r="P89" s="79">
        <v>0.62008718037125532</v>
      </c>
      <c r="Q89" s="79">
        <v>8.1048494260621579E-2</v>
      </c>
      <c r="R89" s="79">
        <v>8.5533062018262787E-2</v>
      </c>
      <c r="S89" s="79">
        <v>3.4881816418948115E-2</v>
      </c>
      <c r="T89" s="79">
        <v>0.17844944693091219</v>
      </c>
      <c r="U89" s="79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8">
        <f t="shared" si="1"/>
        <v>5.8771621343731706E-3</v>
      </c>
      <c r="N90" s="12"/>
      <c r="O90" s="24">
        <v>40664</v>
      </c>
      <c r="P90" s="79">
        <v>0.61646412078338753</v>
      </c>
      <c r="Q90" s="79">
        <v>8.1026523202400655E-2</v>
      </c>
      <c r="R90" s="79">
        <v>8.5033307483361076E-2</v>
      </c>
      <c r="S90" s="79">
        <v>3.5966717904652931E-2</v>
      </c>
      <c r="T90" s="79">
        <v>0.18150933062619781</v>
      </c>
      <c r="U90" s="79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8">
        <f t="shared" si="1"/>
        <v>5.2182893617234161E-3</v>
      </c>
      <c r="N91" s="12"/>
      <c r="O91" s="24">
        <v>40695</v>
      </c>
      <c r="P91" s="79">
        <v>0.61326393213042274</v>
      </c>
      <c r="Q91" s="79">
        <v>8.0926781653913676E-2</v>
      </c>
      <c r="R91" s="79">
        <v>8.3990721975758464E-2</v>
      </c>
      <c r="S91" s="79">
        <v>3.4964176683027218E-2</v>
      </c>
      <c r="T91" s="79">
        <v>0.18685438755687794</v>
      </c>
      <c r="U91" s="79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8">
        <f t="shared" si="1"/>
        <v>-5.7433729434999137E-3</v>
      </c>
      <c r="N92" s="12"/>
      <c r="O92" s="24">
        <v>40725</v>
      </c>
      <c r="P92" s="79">
        <v>0.61989566283332664</v>
      </c>
      <c r="Q92" s="79">
        <v>8.1523354020904035E-2</v>
      </c>
      <c r="R92" s="79">
        <v>8.3784889170737481E-2</v>
      </c>
      <c r="S92" s="79">
        <v>3.3407841542089423E-2</v>
      </c>
      <c r="T92" s="79">
        <v>0.18138825243294229</v>
      </c>
      <c r="U92" s="79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8">
        <f t="shared" si="1"/>
        <v>4.4046150737739875E-3</v>
      </c>
      <c r="N93" s="12"/>
      <c r="O93" s="24">
        <v>40756</v>
      </c>
      <c r="P93" s="79">
        <v>0.61717723468225505</v>
      </c>
      <c r="Q93" s="79">
        <v>8.0973056703706317E-2</v>
      </c>
      <c r="R93" s="79">
        <v>8.333146994768334E-2</v>
      </c>
      <c r="S93" s="79">
        <v>3.3728163949303246E-2</v>
      </c>
      <c r="T93" s="79">
        <v>0.18479007471705197</v>
      </c>
      <c r="U93" s="79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8">
        <f t="shared" si="1"/>
        <v>-5.5150130955350374E-4</v>
      </c>
      <c r="N94" s="12"/>
      <c r="O94" s="24">
        <v>40787</v>
      </c>
      <c r="P94" s="79">
        <v>0.61751779655572814</v>
      </c>
      <c r="Q94" s="79">
        <v>8.0953438300224514E-2</v>
      </c>
      <c r="R94" s="79">
        <v>8.3119318193495551E-2</v>
      </c>
      <c r="S94" s="79">
        <v>3.1528129210470796E-2</v>
      </c>
      <c r="T94" s="79">
        <v>0.18688131774008093</v>
      </c>
      <c r="U94" s="79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8">
        <f t="shared" si="1"/>
        <v>-5.2516532922086689E-3</v>
      </c>
      <c r="N95" s="12"/>
      <c r="O95" s="24">
        <v>40817</v>
      </c>
      <c r="P95" s="79">
        <v>0.62284029196693758</v>
      </c>
      <c r="Q95" s="79">
        <v>8.1380822162858746E-2</v>
      </c>
      <c r="R95" s="79">
        <v>8.4077131193429439E-2</v>
      </c>
      <c r="S95" s="79">
        <v>2.8055571025654709E-2</v>
      </c>
      <c r="T95" s="79">
        <v>0.18364618365111951</v>
      </c>
      <c r="U95" s="79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8">
        <f t="shared" si="1"/>
        <v>1.2064722026814412E-3</v>
      </c>
      <c r="N96" s="12"/>
      <c r="O96" s="24">
        <v>40848</v>
      </c>
      <c r="P96" s="79">
        <v>0.62208975796637844</v>
      </c>
      <c r="Q96" s="79">
        <v>8.1541002230663115E-2</v>
      </c>
      <c r="R96" s="79">
        <v>8.3716632085418033E-2</v>
      </c>
      <c r="S96" s="79">
        <v>2.5676846095244777E-2</v>
      </c>
      <c r="T96" s="79">
        <v>0.18697576162229573</v>
      </c>
      <c r="U96" s="79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8">
        <f t="shared" si="1"/>
        <v>6.7120097133859247E-3</v>
      </c>
      <c r="N97" s="12"/>
      <c r="O97" s="24">
        <v>40878</v>
      </c>
      <c r="P97" s="79">
        <v>0.61794212442492802</v>
      </c>
      <c r="Q97" s="79">
        <v>8.1125609081708461E-2</v>
      </c>
      <c r="R97" s="79">
        <v>8.418829789006449E-2</v>
      </c>
      <c r="S97" s="79">
        <v>2.9581897651205422E-2</v>
      </c>
      <c r="T97" s="79">
        <v>0.18716207095209372</v>
      </c>
      <c r="U97" s="79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8">
        <f t="shared" si="1"/>
        <v>2.6426436570685663E-3</v>
      </c>
      <c r="N98" s="12"/>
      <c r="O98" s="24">
        <v>40909</v>
      </c>
      <c r="P98" s="79">
        <v>0.61886439382863734</v>
      </c>
      <c r="Q98" s="79">
        <v>8.0847826170421286E-2</v>
      </c>
      <c r="R98" s="79">
        <v>8.3538441277316342E-2</v>
      </c>
      <c r="S98" s="79">
        <v>2.5903056021097742E-2</v>
      </c>
      <c r="T98" s="79">
        <v>0.19084628270252726</v>
      </c>
      <c r="U98" s="79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8">
        <f t="shared" si="1"/>
        <v>-7.9798903970503821E-3</v>
      </c>
      <c r="N99" s="12"/>
      <c r="O99" s="24">
        <v>40940</v>
      </c>
      <c r="P99" s="79">
        <v>0.62384258931639425</v>
      </c>
      <c r="Q99" s="79">
        <v>8.1498172655774234E-2</v>
      </c>
      <c r="R99" s="79">
        <v>8.4814399546491059E-2</v>
      </c>
      <c r="S99" s="79">
        <v>2.1896125434202843E-2</v>
      </c>
      <c r="T99" s="79">
        <v>0.18794871304713756</v>
      </c>
      <c r="U99" s="79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8">
        <f t="shared" si="1"/>
        <v>8.0787493074108152E-3</v>
      </c>
      <c r="N100" s="12"/>
      <c r="O100" s="24">
        <v>40969</v>
      </c>
      <c r="P100" s="79">
        <v>0.61884311096231148</v>
      </c>
      <c r="Q100" s="79">
        <v>8.1100884550551242E-2</v>
      </c>
      <c r="R100" s="79">
        <v>8.49050039212636E-2</v>
      </c>
      <c r="S100" s="79">
        <v>2.2882181822274566E-2</v>
      </c>
      <c r="T100" s="79">
        <v>0.19226881874359911</v>
      </c>
      <c r="U100" s="79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8">
        <f t="shared" si="1"/>
        <v>8.9105467603480815E-3</v>
      </c>
      <c r="N101" s="12"/>
      <c r="O101" s="24">
        <v>41000</v>
      </c>
      <c r="P101" s="79">
        <v>0.61742294049348678</v>
      </c>
      <c r="Q101" s="79">
        <v>8.1398930583446716E-2</v>
      </c>
      <c r="R101" s="79">
        <v>8.4748972292622501E-2</v>
      </c>
      <c r="S101" s="79">
        <v>2.3025471899890515E-2</v>
      </c>
      <c r="T101" s="79">
        <v>0.19340368473055355</v>
      </c>
      <c r="U101" s="79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8">
        <f t="shared" si="1"/>
        <v>2.5583563347988392E-3</v>
      </c>
      <c r="N102" s="12"/>
      <c r="O102" s="24">
        <v>41030</v>
      </c>
      <c r="P102" s="79">
        <v>0.61584738343879675</v>
      </c>
      <c r="Q102" s="79">
        <v>8.157061272415253E-2</v>
      </c>
      <c r="R102" s="79">
        <v>8.4025003555901437E-2</v>
      </c>
      <c r="S102" s="79">
        <v>2.227771341365713E-2</v>
      </c>
      <c r="T102" s="79">
        <v>0.19627928686749205</v>
      </c>
      <c r="U102" s="79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8">
        <f t="shared" si="1"/>
        <v>-3.6781124578944002E-3</v>
      </c>
      <c r="N103" s="12"/>
      <c r="O103" s="24">
        <v>41061</v>
      </c>
      <c r="P103" s="79">
        <v>0.61812090162755806</v>
      </c>
      <c r="Q103" s="79">
        <v>8.1871746213851279E-2</v>
      </c>
      <c r="R103" s="79">
        <v>8.4759846427122809E-2</v>
      </c>
      <c r="S103" s="79">
        <v>2.0861608289133488E-2</v>
      </c>
      <c r="T103" s="79">
        <v>0.19438589744233437</v>
      </c>
      <c r="U103" s="79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8">
        <f t="shared" si="1"/>
        <v>-5.6593391899184553E-3</v>
      </c>
      <c r="N104" s="12"/>
      <c r="O104" s="24">
        <v>41091</v>
      </c>
      <c r="P104" s="79">
        <v>0.62418458151484035</v>
      </c>
      <c r="Q104" s="79">
        <v>8.2337723318234829E-2</v>
      </c>
      <c r="R104" s="79">
        <v>8.5071435122174716E-2</v>
      </c>
      <c r="S104" s="79">
        <v>1.7850678717047472E-2</v>
      </c>
      <c r="T104" s="79">
        <v>0.19055558132770259</v>
      </c>
      <c r="U104" s="79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8">
        <f t="shared" si="1"/>
        <v>-3.696744888423642E-3</v>
      </c>
      <c r="N105" s="12"/>
      <c r="O105" s="24">
        <v>41122</v>
      </c>
      <c r="P105" s="79">
        <v>0.62650059438472649</v>
      </c>
      <c r="Q105" s="79">
        <v>8.2515105226709892E-2</v>
      </c>
      <c r="R105" s="79">
        <v>8.658730954073067E-2</v>
      </c>
      <c r="S105" s="79">
        <v>1.9080348880868622E-2</v>
      </c>
      <c r="T105" s="79">
        <v>0.18531664196696435</v>
      </c>
      <c r="U105" s="79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8">
        <f t="shared" si="1"/>
        <v>5.5767319794088888E-3</v>
      </c>
      <c r="N106" s="12"/>
      <c r="O106" s="24">
        <v>41153</v>
      </c>
      <c r="P106" s="79">
        <v>0.62302614456034899</v>
      </c>
      <c r="Q106" s="79">
        <v>8.2057492583668457E-2</v>
      </c>
      <c r="R106" s="79">
        <v>8.6192367816195381E-2</v>
      </c>
      <c r="S106" s="79">
        <v>1.6660565557389616E-2</v>
      </c>
      <c r="T106" s="79">
        <v>0.19206342948239749</v>
      </c>
      <c r="U106" s="79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8">
        <f t="shared" si="1"/>
        <v>7.4648835123185542E-3</v>
      </c>
      <c r="N107" s="12"/>
      <c r="O107" s="24">
        <v>41183</v>
      </c>
      <c r="P107" s="79">
        <v>0.61941861263554576</v>
      </c>
      <c r="Q107" s="79">
        <v>8.1702430391611389E-2</v>
      </c>
      <c r="R107" s="79">
        <v>8.6146079341875584E-2</v>
      </c>
      <c r="S107" s="79">
        <v>1.6766800091683499E-2</v>
      </c>
      <c r="T107" s="79">
        <v>0.19596607753928369</v>
      </c>
      <c r="U107" s="79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8">
        <f t="shared" si="1"/>
        <v>9.8732661677103373E-4</v>
      </c>
      <c r="N108" s="12"/>
      <c r="O108" s="24">
        <v>41214</v>
      </c>
      <c r="P108" s="79">
        <v>0.61880764737463134</v>
      </c>
      <c r="Q108" s="79">
        <v>8.1811367376723051E-2</v>
      </c>
      <c r="R108" s="79">
        <v>8.5722951319478255E-2</v>
      </c>
      <c r="S108" s="79">
        <v>1.7668084693545239E-2</v>
      </c>
      <c r="T108" s="79">
        <v>0.19598994923562213</v>
      </c>
      <c r="U108" s="79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8">
        <f t="shared" si="1"/>
        <v>6.6743229633647871E-4</v>
      </c>
      <c r="N109" s="12"/>
      <c r="O109" s="24">
        <v>41244</v>
      </c>
      <c r="P109" s="79">
        <v>0.61839491063938057</v>
      </c>
      <c r="Q109" s="79">
        <v>8.1693667583508545E-2</v>
      </c>
      <c r="R109" s="79">
        <v>8.4905428097121802E-2</v>
      </c>
      <c r="S109" s="79">
        <v>1.9146767217643412E-2</v>
      </c>
      <c r="T109" s="79">
        <v>0.19585922646234569</v>
      </c>
      <c r="U109" s="79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8">
        <f t="shared" si="1"/>
        <v>-9.1434286377167773E-4</v>
      </c>
      <c r="N110" s="12"/>
      <c r="O110" s="24">
        <v>41275</v>
      </c>
      <c r="P110" s="79">
        <v>0.62673974944776334</v>
      </c>
      <c r="Q110" s="79">
        <v>8.1705241523744518E-2</v>
      </c>
      <c r="R110" s="79">
        <v>8.4729450826740646E-2</v>
      </c>
      <c r="S110" s="79">
        <v>1.6869165404559825E-2</v>
      </c>
      <c r="T110" s="79">
        <v>0.1899563927971917</v>
      </c>
      <c r="U110" s="79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8">
        <f t="shared" si="1"/>
        <v>-4.9530059762364909E-3</v>
      </c>
      <c r="N111" s="12"/>
      <c r="O111" s="24">
        <v>41306</v>
      </c>
      <c r="P111" s="79">
        <v>0.62985944705320684</v>
      </c>
      <c r="Q111" s="79">
        <v>8.1857922535208821E-2</v>
      </c>
      <c r="R111" s="79">
        <v>8.5576111469102226E-2</v>
      </c>
      <c r="S111" s="79">
        <v>1.6607152046167046E-2</v>
      </c>
      <c r="T111" s="79">
        <v>0.18609936689631512</v>
      </c>
      <c r="U111" s="79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8">
        <f t="shared" si="1"/>
        <v>2.2007814258029335E-3</v>
      </c>
      <c r="N112" s="12"/>
      <c r="O112" s="24">
        <v>41334</v>
      </c>
      <c r="P112" s="79">
        <v>0.62847630806785382</v>
      </c>
      <c r="Q112" s="79">
        <v>8.1361339098482796E-2</v>
      </c>
      <c r="R112" s="79">
        <v>8.4370655185051574E-2</v>
      </c>
      <c r="S112" s="79">
        <v>1.9447538384040085E-2</v>
      </c>
      <c r="T112" s="79">
        <v>0.18634415926457173</v>
      </c>
      <c r="U112" s="79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8">
        <f t="shared" si="1"/>
        <v>6.1524461051045698E-3</v>
      </c>
      <c r="N113" s="12"/>
      <c r="O113" s="24">
        <v>41365</v>
      </c>
      <c r="P113" s="79">
        <v>0.62767780186341648</v>
      </c>
      <c r="Q113" s="79">
        <v>8.1808499646859545E-2</v>
      </c>
      <c r="R113" s="79">
        <v>8.4015658681486333E-2</v>
      </c>
      <c r="S113" s="79">
        <v>1.7613062094435129E-2</v>
      </c>
      <c r="T113" s="79">
        <v>0.18888497771380253</v>
      </c>
      <c r="U113" s="79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8">
        <f t="shared" si="1"/>
        <v>-4.6171123252113366E-3</v>
      </c>
      <c r="N114" s="12"/>
      <c r="O114" s="24">
        <v>41395</v>
      </c>
      <c r="P114" s="79">
        <v>0.6305893035087935</v>
      </c>
      <c r="Q114" s="79">
        <v>8.2357897312013428E-2</v>
      </c>
      <c r="R114" s="79">
        <v>8.432837309042901E-2</v>
      </c>
      <c r="S114" s="79">
        <v>1.6660651395613138E-2</v>
      </c>
      <c r="T114" s="79">
        <v>0.18606377469315097</v>
      </c>
      <c r="U114" s="79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8">
        <f t="shared" si="1"/>
        <v>-8.0094228241766041E-3</v>
      </c>
      <c r="N115" s="12"/>
      <c r="O115" s="24">
        <v>41426</v>
      </c>
      <c r="P115" s="79">
        <v>0.63568073933128288</v>
      </c>
      <c r="Q115" s="79">
        <v>8.2915344981440847E-2</v>
      </c>
      <c r="R115" s="79">
        <v>8.5777403958794268E-2</v>
      </c>
      <c r="S115" s="79">
        <v>1.540522583372525E-2</v>
      </c>
      <c r="T115" s="79">
        <v>0.18022128589475681</v>
      </c>
      <c r="U115" s="79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8">
        <f t="shared" si="1"/>
        <v>3.7821859018023485E-3</v>
      </c>
      <c r="N116" s="12"/>
      <c r="O116" s="24">
        <v>41456</v>
      </c>
      <c r="P116" s="79">
        <v>0.63533334665443986</v>
      </c>
      <c r="Q116" s="79">
        <v>8.2666466073506917E-2</v>
      </c>
      <c r="R116" s="79">
        <v>8.5114084067169513E-2</v>
      </c>
      <c r="S116" s="79">
        <v>1.5924141598209728E-2</v>
      </c>
      <c r="T116" s="79">
        <v>0.18096196160667402</v>
      </c>
      <c r="U116" s="79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8">
        <f t="shared" si="1"/>
        <v>1.6617078970482257E-3</v>
      </c>
      <c r="N117" s="12"/>
      <c r="O117" s="24">
        <v>41487</v>
      </c>
      <c r="P117" s="79">
        <v>0.63427935963360194</v>
      </c>
      <c r="Q117" s="79">
        <v>8.2465891139147193E-2</v>
      </c>
      <c r="R117" s="79">
        <v>8.5057771950825672E-2</v>
      </c>
      <c r="S117" s="79">
        <v>1.7971340427493397E-2</v>
      </c>
      <c r="T117" s="79">
        <v>0.18022563684893189</v>
      </c>
      <c r="U117" s="79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8">
        <f t="shared" si="1"/>
        <v>3.8223380795421313E-3</v>
      </c>
      <c r="N118" s="12"/>
      <c r="O118" s="24">
        <v>41518</v>
      </c>
      <c r="P118" s="79">
        <v>0.63186416118919053</v>
      </c>
      <c r="Q118" s="79">
        <v>8.1899103872230913E-2</v>
      </c>
      <c r="R118" s="79">
        <v>8.4226501809897616E-2</v>
      </c>
      <c r="S118" s="79">
        <v>1.8017671695044979E-2</v>
      </c>
      <c r="T118" s="79">
        <v>0.18399256143363604</v>
      </c>
      <c r="U118" s="79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8">
        <f t="shared" si="1"/>
        <v>2.213660554347685E-3</v>
      </c>
      <c r="N119" s="12"/>
      <c r="O119" s="24">
        <v>41548</v>
      </c>
      <c r="P119" s="79">
        <v>0.63199261584854416</v>
      </c>
      <c r="Q119" s="79">
        <v>8.1781261672170272E-2</v>
      </c>
      <c r="R119" s="79">
        <v>8.4040464748115662E-2</v>
      </c>
      <c r="S119" s="79">
        <v>1.9466488618304741E-2</v>
      </c>
      <c r="T119" s="79">
        <v>0.18271916911286504</v>
      </c>
      <c r="U119" s="79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8">
        <f t="shared" si="1"/>
        <v>4.5078650501186868E-3</v>
      </c>
      <c r="N120" s="12"/>
      <c r="O120" s="24">
        <v>41579</v>
      </c>
      <c r="P120" s="79">
        <v>0.62915646341605469</v>
      </c>
      <c r="Q120" s="79">
        <v>8.1665342020882284E-2</v>
      </c>
      <c r="R120" s="79">
        <v>8.3411323826689004E-2</v>
      </c>
      <c r="S120" s="79">
        <v>1.8581165933753672E-2</v>
      </c>
      <c r="T120" s="79">
        <v>0.1871857048026204</v>
      </c>
      <c r="U120" s="79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8">
        <f t="shared" si="1"/>
        <v>-3.9375609141903967E-3</v>
      </c>
      <c r="N121" s="12"/>
      <c r="O121" s="24">
        <v>41609</v>
      </c>
      <c r="P121" s="79">
        <v>0.6316435985614488</v>
      </c>
      <c r="Q121" s="79">
        <v>8.2114214157683774E-2</v>
      </c>
      <c r="R121" s="79">
        <v>8.3741059348894101E-2</v>
      </c>
      <c r="S121" s="79">
        <v>1.934129275029212E-2</v>
      </c>
      <c r="T121" s="79">
        <v>0.18315983518168116</v>
      </c>
      <c r="U121" s="79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8">
        <f t="shared" si="1"/>
        <v>-4.2430572282061707E-3</v>
      </c>
      <c r="N122" s="12"/>
      <c r="O122" s="24">
        <v>41640</v>
      </c>
      <c r="P122" s="79">
        <v>0.6353549501529232</v>
      </c>
      <c r="Q122" s="79">
        <v>8.2274250458235512E-2</v>
      </c>
      <c r="R122" s="79">
        <v>8.3589747155755817E-2</v>
      </c>
      <c r="S122" s="79">
        <v>1.7125044911236141E-2</v>
      </c>
      <c r="T122" s="79">
        <v>0.18165600732184931</v>
      </c>
      <c r="U122" s="79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8">
        <f t="shared" si="1"/>
        <v>2.1800821256603431E-3</v>
      </c>
      <c r="N123" s="12"/>
      <c r="O123" s="24">
        <v>41671</v>
      </c>
      <c r="P123" s="79">
        <v>0.63397283730216658</v>
      </c>
      <c r="Q123" s="79">
        <v>8.2032125802076625E-2</v>
      </c>
      <c r="R123" s="79">
        <v>8.3745937041720786E-2</v>
      </c>
      <c r="S123" s="79">
        <v>1.8119940638445829E-2</v>
      </c>
      <c r="T123" s="79">
        <v>0.18212915921559014</v>
      </c>
      <c r="U123" s="79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8">
        <f t="shared" si="1"/>
        <v>-2.3944249837238862E-3</v>
      </c>
      <c r="N124" s="12"/>
      <c r="O124" s="24">
        <v>41699</v>
      </c>
      <c r="P124" s="79">
        <v>0.63549448116488649</v>
      </c>
      <c r="Q124" s="79">
        <v>8.2102413447421613E-2</v>
      </c>
      <c r="R124" s="79">
        <v>8.3777523044971713E-2</v>
      </c>
      <c r="S124" s="79">
        <v>1.7473681045311801E-2</v>
      </c>
      <c r="T124" s="79">
        <v>0.1811519012974083</v>
      </c>
      <c r="U124" s="79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8">
        <f t="shared" si="1"/>
        <v>3.4699220300846711E-3</v>
      </c>
      <c r="N125" s="12"/>
      <c r="O125" s="24">
        <v>41730</v>
      </c>
      <c r="P125" s="79">
        <v>0.63583831017228321</v>
      </c>
      <c r="Q125" s="79">
        <v>8.2386255617299314E-2</v>
      </c>
      <c r="R125" s="79">
        <v>8.3656659610081119E-2</v>
      </c>
      <c r="S125" s="79">
        <v>1.6725892933371359E-2</v>
      </c>
      <c r="T125" s="79">
        <v>0.18139288166696491</v>
      </c>
      <c r="U125" s="79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8">
        <f t="shared" si="1"/>
        <v>-1.509662532172662E-3</v>
      </c>
      <c r="N126" s="12"/>
      <c r="O126" s="24">
        <v>41760</v>
      </c>
      <c r="P126" s="79">
        <v>0.63679966276365774</v>
      </c>
      <c r="Q126" s="79">
        <v>8.257399737825101E-2</v>
      </c>
      <c r="R126" s="79">
        <v>8.3529511762492972E-2</v>
      </c>
      <c r="S126" s="79">
        <v>1.6406979203633588E-2</v>
      </c>
      <c r="T126" s="79">
        <v>0.18068984889196474</v>
      </c>
      <c r="U126" s="79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8">
        <f t="shared" si="1"/>
        <v>-1.3944128299496761E-3</v>
      </c>
      <c r="N127" s="12"/>
      <c r="O127" s="24">
        <v>41791</v>
      </c>
      <c r="P127" s="79">
        <v>0.63768886429755034</v>
      </c>
      <c r="Q127" s="79">
        <v>8.2815833376520917E-2</v>
      </c>
      <c r="R127" s="79">
        <v>8.3561486931714779E-2</v>
      </c>
      <c r="S127" s="79">
        <v>1.597031193026693E-2</v>
      </c>
      <c r="T127" s="79">
        <v>0.17996350346394707</v>
      </c>
      <c r="U127" s="79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8">
        <f t="shared" si="1"/>
        <v>-3.7741487679276986E-4</v>
      </c>
      <c r="N128" s="12"/>
      <c r="O128" s="24">
        <v>41821</v>
      </c>
      <c r="P128" s="79">
        <v>0.63945943569208796</v>
      </c>
      <c r="Q128" s="79">
        <v>8.2783810729801385E-2</v>
      </c>
      <c r="R128" s="79">
        <v>8.3762424305075231E-2</v>
      </c>
      <c r="S128" s="79">
        <v>1.4941902252562457E-2</v>
      </c>
      <c r="T128" s="79">
        <v>0.179052427020473</v>
      </c>
      <c r="U128" s="79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8">
        <f t="shared" si="1"/>
        <v>1.9732922884738713E-3</v>
      </c>
      <c r="N129" s="12"/>
      <c r="O129" s="24">
        <v>41852</v>
      </c>
      <c r="P129" s="79">
        <v>0.63820008039494114</v>
      </c>
      <c r="Q129" s="79">
        <v>8.2557610059340758E-2</v>
      </c>
      <c r="R129" s="79">
        <v>8.3681989339780452E-2</v>
      </c>
      <c r="S129" s="79">
        <v>1.4797764228887841E-2</v>
      </c>
      <c r="T129" s="79">
        <v>0.18076255597704979</v>
      </c>
      <c r="U129" s="79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8">
        <f t="shared" si="1"/>
        <v>-1.7700392370488816E-3</v>
      </c>
      <c r="N130" s="12"/>
      <c r="O130" s="24">
        <v>41883</v>
      </c>
      <c r="P130" s="79">
        <v>0.63933172262948534</v>
      </c>
      <c r="Q130" s="79">
        <v>8.2640721648510301E-2</v>
      </c>
      <c r="R130" s="79">
        <v>8.374569524433749E-2</v>
      </c>
      <c r="S130" s="79">
        <v>1.4938918050608012E-2</v>
      </c>
      <c r="T130" s="79">
        <v>0.17934294242705881</v>
      </c>
      <c r="U130" s="79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8">
        <f t="shared" si="1"/>
        <v>1.93833047122971E-3</v>
      </c>
      <c r="N131" s="12"/>
      <c r="O131" s="24">
        <v>41913</v>
      </c>
      <c r="P131" s="79">
        <v>0.64063912184651284</v>
      </c>
      <c r="Q131" s="79">
        <v>8.2354535872584941E-2</v>
      </c>
      <c r="R131" s="79">
        <v>8.3583682445755272E-2</v>
      </c>
      <c r="S131" s="79">
        <v>1.3992477970306583E-2</v>
      </c>
      <c r="T131" s="79">
        <v>0.17943018186484039</v>
      </c>
      <c r="U131" s="79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8">
        <f t="shared" si="1"/>
        <v>-1.8896408970185963E-3</v>
      </c>
      <c r="N132" s="12"/>
      <c r="O132" s="24">
        <v>41944</v>
      </c>
      <c r="P132" s="79">
        <v>0.64185199161971018</v>
      </c>
      <c r="Q132" s="79">
        <v>8.2763550538147046E-2</v>
      </c>
      <c r="R132" s="79">
        <v>8.3904058056816277E-2</v>
      </c>
      <c r="S132" s="79">
        <v>1.3559330466173403E-2</v>
      </c>
      <c r="T132" s="79">
        <v>0.17792106931915308</v>
      </c>
      <c r="U132" s="79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8">
        <f t="shared" si="1"/>
        <v>-4.4736015762391057E-3</v>
      </c>
      <c r="N133" s="12"/>
      <c r="O133" s="24">
        <v>41974</v>
      </c>
      <c r="P133" s="79">
        <v>0.644736284880008</v>
      </c>
      <c r="Q133" s="79">
        <v>8.319902471197263E-2</v>
      </c>
      <c r="R133" s="79">
        <v>8.4281098110169081E-2</v>
      </c>
      <c r="S133" s="79">
        <v>1.4197391841804428E-2</v>
      </c>
      <c r="T133" s="79">
        <v>0.17358620045604581</v>
      </c>
      <c r="U133" s="79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8">
        <f t="shared" si="1"/>
        <v>1.0588214354216863E-3</v>
      </c>
      <c r="N134" s="12"/>
      <c r="O134" s="24">
        <v>42005</v>
      </c>
      <c r="P134" s="79">
        <v>0.64673045313552091</v>
      </c>
      <c r="Q134" s="79">
        <v>8.2920548984134618E-2</v>
      </c>
      <c r="R134" s="79">
        <v>8.4110608981765991E-2</v>
      </c>
      <c r="S134" s="79">
        <v>1.3490552056511108E-2</v>
      </c>
      <c r="T134" s="79">
        <v>0.1727478368420674</v>
      </c>
      <c r="U134" s="79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158.1</v>
      </c>
      <c r="L135" s="34">
        <v>108.99387907628815</v>
      </c>
      <c r="M135" s="78">
        <f t="shared" si="1"/>
        <v>-8.9047724940594097E-4</v>
      </c>
      <c r="N135" s="12"/>
      <c r="O135" s="24">
        <v>42036</v>
      </c>
      <c r="P135" s="79">
        <v>0.64730686517234115</v>
      </c>
      <c r="Q135" s="79">
        <v>8.2803807898159817E-2</v>
      </c>
      <c r="R135" s="79">
        <v>8.451124385358097E-2</v>
      </c>
      <c r="S135" s="79">
        <v>1.2694729378093617E-2</v>
      </c>
      <c r="T135" s="79">
        <v>0.17268335369782442</v>
      </c>
      <c r="U135" s="79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152.19999999999999</v>
      </c>
      <c r="L136" s="34">
        <v>107.99275427268716</v>
      </c>
      <c r="M136" s="78">
        <f t="shared" si="1"/>
        <v>-9.1851470200474683E-3</v>
      </c>
      <c r="N136" s="12"/>
      <c r="O136" s="24">
        <v>42064</v>
      </c>
      <c r="P136" s="79">
        <v>0.65330759144911443</v>
      </c>
      <c r="Q136" s="79">
        <v>8.3122459808340002E-2</v>
      </c>
      <c r="R136" s="79">
        <v>8.5656278783037443E-2</v>
      </c>
      <c r="S136" s="79">
        <v>1.0133454137841938E-2</v>
      </c>
      <c r="T136" s="79">
        <v>0.16778021582166619</v>
      </c>
      <c r="U136" s="79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157.30000000000001</v>
      </c>
      <c r="L137" s="34">
        <v>108.91171200004879</v>
      </c>
      <c r="M137" s="78">
        <f t="shared" si="1"/>
        <v>8.5094387447626207E-3</v>
      </c>
      <c r="N137" s="12"/>
      <c r="O137" s="24">
        <v>42095</v>
      </c>
      <c r="P137" s="79">
        <v>0.6502387296936144</v>
      </c>
      <c r="Q137" s="79">
        <v>8.3247857371506626E-2</v>
      </c>
      <c r="R137" s="79">
        <v>8.5103749508946155E-2</v>
      </c>
      <c r="S137" s="79">
        <v>9.4704832192890418E-3</v>
      </c>
      <c r="T137" s="79">
        <v>0.17193918020664378</v>
      </c>
      <c r="U137" s="79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155.9</v>
      </c>
      <c r="L138" s="34">
        <v>108.8395673928149</v>
      </c>
      <c r="M138" s="78">
        <f t="shared" si="1"/>
        <v>-6.6241367350705627E-4</v>
      </c>
      <c r="N138" s="12"/>
      <c r="O138" s="24">
        <v>42125</v>
      </c>
      <c r="P138" s="79">
        <v>0.65066974222780349</v>
      </c>
      <c r="Q138" s="79">
        <v>8.3684870552199489E-2</v>
      </c>
      <c r="R138" s="79">
        <v>8.541564124616581E-2</v>
      </c>
      <c r="S138" s="79">
        <v>9.7079012614180778E-3</v>
      </c>
      <c r="T138" s="79">
        <v>0.17052184471241319</v>
      </c>
      <c r="U138" s="79">
        <v>1.0000000000000002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157.6</v>
      </c>
      <c r="L139" s="34">
        <v>109.0558022295948</v>
      </c>
      <c r="M139" s="78">
        <f t="shared" si="1"/>
        <v>1.9867300280558275E-3</v>
      </c>
      <c r="N139" s="12"/>
      <c r="O139" s="24">
        <v>42156</v>
      </c>
      <c r="P139" s="79">
        <v>0.64937960027632768</v>
      </c>
      <c r="Q139" s="79">
        <v>8.3561561735797929E-2</v>
      </c>
      <c r="R139" s="79">
        <v>8.6253422764206888E-2</v>
      </c>
      <c r="S139" s="79">
        <v>8.7659237126575355E-3</v>
      </c>
      <c r="T139" s="79">
        <v>0.17203949151101</v>
      </c>
      <c r="U139" s="79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154.9</v>
      </c>
      <c r="L140" s="34">
        <v>109.1957521381546</v>
      </c>
      <c r="M140" s="78">
        <f t="shared" si="1"/>
        <v>1.2832871401482482E-3</v>
      </c>
      <c r="N140" s="12"/>
      <c r="O140" s="24">
        <v>42186</v>
      </c>
      <c r="P140" s="79">
        <v>0.65008053664358367</v>
      </c>
      <c r="Q140" s="79">
        <v>8.349705356216347E-2</v>
      </c>
      <c r="R140" s="79">
        <v>8.6142876718298914E-2</v>
      </c>
      <c r="S140" s="79">
        <v>1.1404134267900741E-2</v>
      </c>
      <c r="T140" s="79">
        <v>0.16887539880805325</v>
      </c>
      <c r="U140" s="79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154.9</v>
      </c>
      <c r="L141" s="34">
        <v>109.36207147735004</v>
      </c>
      <c r="M141" s="78">
        <f t="shared" si="1"/>
        <v>1.5231301212617065E-3</v>
      </c>
      <c r="N141" s="12"/>
      <c r="O141" s="24">
        <v>42217</v>
      </c>
      <c r="P141" s="79">
        <v>0.64909188524170547</v>
      </c>
      <c r="Q141" s="79">
        <v>8.334838022009626E-2</v>
      </c>
      <c r="R141" s="79">
        <v>8.6174155995285343E-2</v>
      </c>
      <c r="S141" s="79">
        <v>1.2767007759024682E-2</v>
      </c>
      <c r="T141" s="79">
        <v>0.1686185707838882</v>
      </c>
      <c r="U141" s="79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155.4</v>
      </c>
      <c r="L142" s="34">
        <v>109.28517809650209</v>
      </c>
      <c r="M142" s="78">
        <f t="shared" si="1"/>
        <v>-7.0310830628217413E-4</v>
      </c>
      <c r="N142" s="12"/>
      <c r="O142" s="24">
        <v>42248</v>
      </c>
      <c r="P142" s="79">
        <v>0.64954858824943751</v>
      </c>
      <c r="Q142" s="79">
        <v>8.3343645193882293E-2</v>
      </c>
      <c r="R142" s="79">
        <v>8.6315988757010617E-2</v>
      </c>
      <c r="S142" s="79">
        <v>1.1509901499262747E-2</v>
      </c>
      <c r="T142" s="79">
        <v>0.16928187630040686</v>
      </c>
      <c r="U142" s="79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152.69999999999999</v>
      </c>
      <c r="L143" s="34">
        <v>109.37668198369654</v>
      </c>
      <c r="M143" s="78">
        <f t="shared" si="1"/>
        <v>8.3729457908421345E-4</v>
      </c>
      <c r="N143" s="12"/>
      <c r="O143" s="24">
        <v>42278</v>
      </c>
      <c r="P143" s="79">
        <v>0.65206652491806016</v>
      </c>
      <c r="Q143" s="79">
        <v>8.3020615690947763E-2</v>
      </c>
      <c r="R143" s="79">
        <v>8.6406042177728778E-2</v>
      </c>
      <c r="S143" s="79">
        <v>1.2305291450385683E-2</v>
      </c>
      <c r="T143" s="79">
        <v>0.16620152576287775</v>
      </c>
      <c r="U143" s="79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151.5</v>
      </c>
      <c r="L144" s="34">
        <v>109.31749714337963</v>
      </c>
      <c r="M144" s="78">
        <f t="shared" si="1"/>
        <v>-5.4111021877345511E-4</v>
      </c>
      <c r="N144" s="12"/>
      <c r="O144" s="24">
        <v>42309</v>
      </c>
      <c r="P144" s="79">
        <v>0.65241955580663469</v>
      </c>
      <c r="Q144" s="79">
        <v>8.3255644696672279E-2</v>
      </c>
      <c r="R144" s="79">
        <v>8.6452822683524652E-2</v>
      </c>
      <c r="S144" s="79">
        <v>1.2887278507655255E-2</v>
      </c>
      <c r="T144" s="79">
        <v>0.16498469830551318</v>
      </c>
      <c r="U144" s="79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149.5</v>
      </c>
      <c r="L145" s="34">
        <v>109.04683543273333</v>
      </c>
      <c r="M145" s="78">
        <f t="shared" si="1"/>
        <v>-2.4759230472620741E-3</v>
      </c>
      <c r="N145" s="12"/>
      <c r="O145" s="24">
        <v>42339</v>
      </c>
      <c r="P145" s="79">
        <v>0.65403890580732904</v>
      </c>
      <c r="Q145" s="79">
        <v>8.3462290906304484E-2</v>
      </c>
      <c r="R145" s="79">
        <v>8.6830160197008371E-2</v>
      </c>
      <c r="S145" s="79">
        <v>1.2457863271747438E-2</v>
      </c>
      <c r="T145" s="79">
        <v>0.16321077981761051</v>
      </c>
      <c r="U145" s="79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148</v>
      </c>
      <c r="L146" s="34">
        <v>109.00976581046113</v>
      </c>
      <c r="M146" s="78">
        <f t="shared" si="1"/>
        <v>-3.3994221038236017E-4</v>
      </c>
      <c r="N146" s="12"/>
      <c r="O146" s="24">
        <v>42370</v>
      </c>
      <c r="P146" s="79">
        <v>0.65630908309545288</v>
      </c>
      <c r="Q146" s="79">
        <v>8.3236515610625464E-2</v>
      </c>
      <c r="R146" s="79">
        <v>8.6941092988940344E-2</v>
      </c>
      <c r="S146" s="79">
        <v>1.1885150606867899E-2</v>
      </c>
      <c r="T146" s="79">
        <v>0.16162815769811337</v>
      </c>
      <c r="U146" s="79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144.6</v>
      </c>
      <c r="L147" s="34">
        <v>108.68390444500065</v>
      </c>
      <c r="M147" s="78">
        <f t="shared" si="1"/>
        <v>-2.989285987707424E-3</v>
      </c>
      <c r="N147" s="12"/>
      <c r="O147" s="24">
        <v>42401</v>
      </c>
      <c r="P147" s="79">
        <v>0.65827686089174864</v>
      </c>
      <c r="Q147" s="79">
        <v>8.3517628126570501E-2</v>
      </c>
      <c r="R147" s="79">
        <v>8.7201764000169421E-2</v>
      </c>
      <c r="S147" s="79">
        <v>1.2615199917516444E-2</v>
      </c>
      <c r="T147" s="79">
        <v>0.15838854706399494</v>
      </c>
      <c r="U147" s="79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141.19999999999999</v>
      </c>
      <c r="L148" s="34">
        <v>108.24822058897202</v>
      </c>
      <c r="M148" s="78">
        <f t="shared" si="1"/>
        <v>-4.008724734848923E-3</v>
      </c>
      <c r="N148" s="12"/>
      <c r="O148" s="24">
        <v>42430</v>
      </c>
      <c r="P148" s="79">
        <v>0.66092633262927269</v>
      </c>
      <c r="Q148" s="79">
        <v>8.3486138782833466E-2</v>
      </c>
      <c r="R148" s="79">
        <v>8.7634717049798916E-2</v>
      </c>
      <c r="S148" s="79">
        <v>1.2665974322072294E-2</v>
      </c>
      <c r="T148" s="79">
        <v>0.15528683721602266</v>
      </c>
      <c r="U148" s="79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137.80000000000001</v>
      </c>
      <c r="L149" s="34">
        <v>108.0226122571907</v>
      </c>
      <c r="M149" s="78">
        <f t="shared" si="1"/>
        <v>-2.0841758927194753E-3</v>
      </c>
      <c r="N149" s="12"/>
      <c r="O149" s="24">
        <v>42461</v>
      </c>
      <c r="P149" s="79">
        <v>0.66488979571871121</v>
      </c>
      <c r="Q149" s="79">
        <v>8.4249660448919558E-2</v>
      </c>
      <c r="R149" s="79">
        <v>8.7817744676206053E-2</v>
      </c>
      <c r="S149" s="79">
        <v>1.1178651807977717E-2</v>
      </c>
      <c r="T149" s="79">
        <v>0.15186414734818537</v>
      </c>
      <c r="U149" s="79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136.6</v>
      </c>
      <c r="L150" s="34">
        <v>107.75935610751506</v>
      </c>
      <c r="M150" s="78">
        <f t="shared" ref="M150:M213" si="4">IF(L150="","",L150/L149-1)</f>
        <v>-2.437046690269451E-3</v>
      </c>
      <c r="N150" s="12"/>
      <c r="O150" s="24">
        <v>42491</v>
      </c>
      <c r="P150" s="79">
        <v>0.6665141217531475</v>
      </c>
      <c r="Q150" s="79">
        <v>8.4539853514075891E-2</v>
      </c>
      <c r="R150" s="79">
        <v>8.8114633586098959E-2</v>
      </c>
      <c r="S150" s="79">
        <v>9.9219448645401012E-3</v>
      </c>
      <c r="T150" s="79">
        <v>0.15090944628213743</v>
      </c>
      <c r="U150" s="79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137.30000000000001</v>
      </c>
      <c r="L151" s="34">
        <v>107.8591904573219</v>
      </c>
      <c r="M151" s="78">
        <f t="shared" si="4"/>
        <v>9.2645644344080402E-4</v>
      </c>
      <c r="N151" s="12"/>
      <c r="O151" s="24">
        <v>42522</v>
      </c>
      <c r="P151" s="79">
        <v>0.66589719700431371</v>
      </c>
      <c r="Q151" s="79">
        <v>8.4545896534756262E-2</v>
      </c>
      <c r="R151" s="79">
        <v>8.7868526973415143E-2</v>
      </c>
      <c r="S151" s="79">
        <v>1.0146002561316474E-2</v>
      </c>
      <c r="T151" s="79">
        <v>0.1515423769261984</v>
      </c>
      <c r="U151" s="79">
        <v>1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136.4</v>
      </c>
      <c r="L152" s="34">
        <v>108.10168910043485</v>
      </c>
      <c r="M152" s="78">
        <f t="shared" si="4"/>
        <v>2.248289108093271E-3</v>
      </c>
      <c r="N152" s="12"/>
      <c r="O152" s="24">
        <v>42552</v>
      </c>
      <c r="P152" s="79">
        <v>0.6680171198660243</v>
      </c>
      <c r="Q152" s="79">
        <v>8.4524447175768E-2</v>
      </c>
      <c r="R152" s="79">
        <v>8.7589326942005719E-2</v>
      </c>
      <c r="S152" s="79">
        <v>9.6578061445711915E-3</v>
      </c>
      <c r="T152" s="79">
        <v>0.15021129987163095</v>
      </c>
      <c r="U152" s="79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138.80000000000001</v>
      </c>
      <c r="L153" s="34">
        <v>108.13380897596195</v>
      </c>
      <c r="M153" s="78">
        <f t="shared" si="4"/>
        <v>2.971264907549731E-4</v>
      </c>
      <c r="N153" s="12"/>
      <c r="O153" s="24">
        <v>42583</v>
      </c>
      <c r="P153" s="79">
        <v>0.66781869324124077</v>
      </c>
      <c r="Q153" s="79">
        <v>8.458341912880428E-2</v>
      </c>
      <c r="R153" s="79">
        <v>8.7809504435365018E-2</v>
      </c>
      <c r="S153" s="79">
        <v>6.9794728242657984E-3</v>
      </c>
      <c r="T153" s="79">
        <v>0.15280891037032415</v>
      </c>
      <c r="U153" s="79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138.6</v>
      </c>
      <c r="L154" s="34">
        <v>108.15639151743993</v>
      </c>
      <c r="M154" s="78">
        <f t="shared" si="4"/>
        <v>2.0883886077660563E-4</v>
      </c>
      <c r="N154" s="12"/>
      <c r="O154" s="24">
        <v>42614</v>
      </c>
      <c r="P154" s="79">
        <v>0.66767925586608157</v>
      </c>
      <c r="Q154" s="79">
        <v>8.4481697121964794E-2</v>
      </c>
      <c r="R154" s="79">
        <v>8.7955265872673341E-2</v>
      </c>
      <c r="S154" s="79">
        <v>7.3269163206216839E-3</v>
      </c>
      <c r="T154" s="79">
        <v>0.15255686481865863</v>
      </c>
      <c r="U154" s="79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133.19999999999999</v>
      </c>
      <c r="L155" s="34">
        <v>107.8248034436311</v>
      </c>
      <c r="M155" s="78">
        <f t="shared" si="4"/>
        <v>-3.0658204213050988E-3</v>
      </c>
      <c r="N155" s="12"/>
      <c r="O155" s="24">
        <v>42644</v>
      </c>
      <c r="P155" s="79">
        <v>0.6728379414339255</v>
      </c>
      <c r="Q155" s="79">
        <v>8.4488539641651067E-2</v>
      </c>
      <c r="R155" s="79">
        <v>8.8143450039165253E-2</v>
      </c>
      <c r="S155" s="79">
        <v>7.4661063209054369E-3</v>
      </c>
      <c r="T155" s="79">
        <v>0.14706396256435272</v>
      </c>
      <c r="U155" s="79">
        <v>0.99999999999999989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133.9</v>
      </c>
      <c r="L156" s="34">
        <v>107.81638184257569</v>
      </c>
      <c r="M156" s="78">
        <f t="shared" si="4"/>
        <v>-7.8104487895580554E-5</v>
      </c>
      <c r="N156" s="12"/>
      <c r="O156" s="24">
        <v>42675</v>
      </c>
      <c r="P156" s="79">
        <v>0.6728904972016192</v>
      </c>
      <c r="Q156" s="79">
        <v>8.4495139091219459E-2</v>
      </c>
      <c r="R156" s="79">
        <v>8.8232641544541371E-2</v>
      </c>
      <c r="S156" s="79">
        <v>6.5333533150071675E-3</v>
      </c>
      <c r="T156" s="79">
        <v>0.14784836884761277</v>
      </c>
      <c r="U156" s="79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141</v>
      </c>
      <c r="L157" s="34">
        <v>108.94395443446371</v>
      </c>
      <c r="M157" s="78">
        <f t="shared" si="4"/>
        <v>1.0458267775433239E-2</v>
      </c>
      <c r="N157" s="12"/>
      <c r="O157" s="24">
        <v>42705</v>
      </c>
      <c r="P157" s="79">
        <v>0.66592606410457333</v>
      </c>
      <c r="Q157" s="79">
        <v>8.3787519745717326E-2</v>
      </c>
      <c r="R157" s="79">
        <v>8.7319431547419835E-2</v>
      </c>
      <c r="S157" s="79">
        <v>8.89038280414302E-3</v>
      </c>
      <c r="T157" s="79">
        <v>0.15407660179814656</v>
      </c>
      <c r="U157" s="79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147.80000000000001</v>
      </c>
      <c r="L158" s="34">
        <v>110.03599823288414</v>
      </c>
      <c r="M158" s="78">
        <f t="shared" si="4"/>
        <v>1.0023904530447103E-2</v>
      </c>
      <c r="N158" s="12"/>
      <c r="O158" s="24">
        <v>42736</v>
      </c>
      <c r="P158" s="79">
        <v>0.6618529672404716</v>
      </c>
      <c r="Q158" s="79">
        <v>8.2873351477463025E-2</v>
      </c>
      <c r="R158" s="79">
        <v>8.6452836567283059E-2</v>
      </c>
      <c r="S158" s="79">
        <v>8.9164645318634272E-3</v>
      </c>
      <c r="T158" s="79">
        <v>0.15990438018291889</v>
      </c>
      <c r="U158" s="79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146.4</v>
      </c>
      <c r="L159" s="34">
        <v>109.80314909975436</v>
      </c>
      <c r="M159" s="78">
        <f t="shared" si="4"/>
        <v>-2.1161177875349546E-3</v>
      </c>
      <c r="N159" s="12"/>
      <c r="O159" s="24">
        <v>42767</v>
      </c>
      <c r="P159" s="79">
        <v>0.66330735632418547</v>
      </c>
      <c r="Q159" s="79">
        <v>8.3049093140696709E-2</v>
      </c>
      <c r="R159" s="79">
        <v>8.6555351583607471E-2</v>
      </c>
      <c r="S159" s="79">
        <v>8.3625925234301502E-3</v>
      </c>
      <c r="T159" s="79">
        <v>0.15872560642808028</v>
      </c>
      <c r="U159" s="79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150.69999999999999</v>
      </c>
      <c r="L160" s="34">
        <v>110.48004063081994</v>
      </c>
      <c r="M160" s="78">
        <f t="shared" si="4"/>
        <v>6.1645912400074554E-3</v>
      </c>
      <c r="N160" s="12"/>
      <c r="O160" s="24">
        <v>42795</v>
      </c>
      <c r="P160" s="79">
        <v>0.65924339029533807</v>
      </c>
      <c r="Q160" s="79">
        <v>8.2540266139107685E-2</v>
      </c>
      <c r="R160" s="79">
        <v>8.6266008866260332E-2</v>
      </c>
      <c r="S160" s="79">
        <v>9.5637525796686863E-3</v>
      </c>
      <c r="T160" s="79">
        <v>0.16238658211962537</v>
      </c>
      <c r="U160" s="79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150</v>
      </c>
      <c r="L161" s="34">
        <v>110.7320989760958</v>
      </c>
      <c r="M161" s="78">
        <f t="shared" si="4"/>
        <v>2.2814830971880085E-3</v>
      </c>
      <c r="N161" s="12"/>
      <c r="O161" s="24">
        <v>42826</v>
      </c>
      <c r="P161" s="79">
        <v>0.6607162005345989</v>
      </c>
      <c r="Q161" s="79">
        <v>8.3009229073914267E-2</v>
      </c>
      <c r="R161" s="79">
        <v>8.6149781763744243E-2</v>
      </c>
      <c r="S161" s="79">
        <v>8.860412514021785E-3</v>
      </c>
      <c r="T161" s="79">
        <v>0.16126437611372069</v>
      </c>
      <c r="U161" s="79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142.9</v>
      </c>
      <c r="L162" s="34">
        <v>109.7930838633258</v>
      </c>
      <c r="M162" s="78">
        <f t="shared" si="4"/>
        <v>-8.4800624340436448E-3</v>
      </c>
      <c r="N162" s="12"/>
      <c r="O162" s="24">
        <v>42856</v>
      </c>
      <c r="P162" s="79">
        <v>0.66636703459192703</v>
      </c>
      <c r="Q162" s="79">
        <v>8.3801981168709114E-2</v>
      </c>
      <c r="R162" s="79">
        <v>8.720988435543707E-2</v>
      </c>
      <c r="S162" s="79">
        <v>7.6759597776358121E-3</v>
      </c>
      <c r="T162" s="79">
        <v>0.1549451401062909</v>
      </c>
      <c r="U162" s="79">
        <v>0.99999999999999989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143.9</v>
      </c>
      <c r="L163" s="34">
        <v>110.01319597358699</v>
      </c>
      <c r="M163" s="78">
        <f t="shared" si="4"/>
        <v>2.0047903066024997E-3</v>
      </c>
      <c r="N163" s="12"/>
      <c r="O163" s="24">
        <v>42887</v>
      </c>
      <c r="P163" s="79">
        <v>0.66503378131358637</v>
      </c>
      <c r="Q163" s="79">
        <v>8.3799597112295718E-2</v>
      </c>
      <c r="R163" s="79">
        <v>8.6874070599533545E-2</v>
      </c>
      <c r="S163" s="79">
        <v>8.5753006088614483E-3</v>
      </c>
      <c r="T163" s="79">
        <v>0.15571725036572287</v>
      </c>
      <c r="U163" s="79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142.9</v>
      </c>
      <c r="L164" s="34">
        <v>110.05247646741529</v>
      </c>
      <c r="M164" s="78">
        <f t="shared" si="4"/>
        <v>3.5705256520079942E-4</v>
      </c>
      <c r="N164" s="12"/>
      <c r="O164" s="24">
        <v>42917</v>
      </c>
      <c r="P164" s="79">
        <v>0.66631768730730667</v>
      </c>
      <c r="Q164" s="79">
        <v>8.3687073827209107E-2</v>
      </c>
      <c r="R164" s="79">
        <v>8.6843063061097694E-2</v>
      </c>
      <c r="S164" s="79">
        <v>8.5722398686268395E-3</v>
      </c>
      <c r="T164" s="79">
        <v>0.15457993593575975</v>
      </c>
      <c r="U164" s="79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142.19999999999999</v>
      </c>
      <c r="L165" s="34">
        <v>109.86459180314303</v>
      </c>
      <c r="M165" s="78">
        <f t="shared" si="4"/>
        <v>-1.7072279543649538E-3</v>
      </c>
      <c r="N165" s="12"/>
      <c r="O165" s="24">
        <v>42948</v>
      </c>
      <c r="P165" s="79">
        <v>0.66745718887850181</v>
      </c>
      <c r="Q165" s="79">
        <v>8.3747436688748608E-2</v>
      </c>
      <c r="R165" s="79">
        <v>8.7153121761960828E-2</v>
      </c>
      <c r="S165" s="79">
        <v>7.5564717041212625E-3</v>
      </c>
      <c r="T165" s="79">
        <v>0.15408578096666747</v>
      </c>
      <c r="U165" s="79">
        <v>0.99999999999999989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141</v>
      </c>
      <c r="L166" s="34">
        <v>109.80110300638839</v>
      </c>
      <c r="M166" s="78">
        <f t="shared" si="4"/>
        <v>-5.7788224315624692E-4</v>
      </c>
      <c r="N166" s="12"/>
      <c r="O166" s="24">
        <v>42979</v>
      </c>
      <c r="P166" s="79">
        <v>0.66784312356082165</v>
      </c>
      <c r="Q166" s="79">
        <v>8.4458278700935738E-2</v>
      </c>
      <c r="R166" s="79">
        <v>8.7607609263561884E-2</v>
      </c>
      <c r="S166" s="79">
        <v>7.2171663898729071E-3</v>
      </c>
      <c r="T166" s="79">
        <v>0.1528738220848079</v>
      </c>
      <c r="U166" s="79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142.5</v>
      </c>
      <c r="L167" s="34">
        <v>110.31450644921124</v>
      </c>
      <c r="M167" s="78">
        <f t="shared" si="4"/>
        <v>4.675758519411044E-3</v>
      </c>
      <c r="N167" s="12"/>
      <c r="O167" s="24">
        <v>43009</v>
      </c>
      <c r="P167" s="79">
        <v>0.66878207604410211</v>
      </c>
      <c r="Q167" s="79">
        <v>8.3817959460845456E-2</v>
      </c>
      <c r="R167" s="79">
        <v>8.7119440967517753E-2</v>
      </c>
      <c r="S167" s="79">
        <v>6.499427456583595E-3</v>
      </c>
      <c r="T167" s="79">
        <v>0.15378109607095114</v>
      </c>
      <c r="U167" s="79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145.6</v>
      </c>
      <c r="L168" s="34">
        <v>110.61200477026696</v>
      </c>
      <c r="M168" s="78">
        <f t="shared" si="4"/>
        <v>2.6968195809560225E-3</v>
      </c>
      <c r="N168" s="12"/>
      <c r="O168" s="24">
        <v>43040</v>
      </c>
      <c r="P168" s="79">
        <v>0.66698334230639877</v>
      </c>
      <c r="Q168" s="79">
        <v>8.3674720708234673E-2</v>
      </c>
      <c r="R168" s="79">
        <v>8.6724674772224813E-2</v>
      </c>
      <c r="S168" s="79">
        <v>5.9133549895687941E-3</v>
      </c>
      <c r="T168" s="79">
        <v>0.15670390722357305</v>
      </c>
      <c r="U168" s="79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146.80000000000001</v>
      </c>
      <c r="L169" s="34">
        <v>110.93781445534063</v>
      </c>
      <c r="M169" s="78">
        <f t="shared" si="4"/>
        <v>2.9455183074418301E-3</v>
      </c>
      <c r="N169" s="12"/>
      <c r="O169" s="24">
        <v>43070</v>
      </c>
      <c r="P169" s="79">
        <v>0.66502450046538053</v>
      </c>
      <c r="Q169" s="79">
        <v>8.3510932933390375E-2</v>
      </c>
      <c r="R169" s="79">
        <v>8.6789938783196727E-2</v>
      </c>
      <c r="S169" s="79">
        <v>7.1432165315253333E-3</v>
      </c>
      <c r="T169" s="79">
        <v>0.15753141128650711</v>
      </c>
      <c r="U169" s="79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149.9</v>
      </c>
      <c r="L170" s="34">
        <v>111.73829561161403</v>
      </c>
      <c r="M170" s="78">
        <f t="shared" si="4"/>
        <v>7.2155843361747518E-3</v>
      </c>
      <c r="N170" s="12"/>
      <c r="O170" s="24">
        <v>43101</v>
      </c>
      <c r="P170" s="79">
        <v>0.66375641980004274</v>
      </c>
      <c r="Q170" s="79">
        <v>8.266856946685161E-2</v>
      </c>
      <c r="R170" s="79">
        <v>8.6327020341410848E-2</v>
      </c>
      <c r="S170" s="79">
        <v>7.5423317581898696E-3</v>
      </c>
      <c r="T170" s="79">
        <v>0.15970565863350497</v>
      </c>
      <c r="U170" s="79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152.1</v>
      </c>
      <c r="L171" s="34">
        <v>111.86195735980958</v>
      </c>
      <c r="M171" s="78">
        <f t="shared" si="4"/>
        <v>1.1067087386527064E-3</v>
      </c>
      <c r="N171" s="12"/>
      <c r="O171" s="24">
        <v>43132</v>
      </c>
      <c r="P171" s="79">
        <v>0.66302264684285706</v>
      </c>
      <c r="Q171" s="79">
        <v>8.2333350321874374E-2</v>
      </c>
      <c r="R171" s="79">
        <v>8.5914267542719094E-2</v>
      </c>
      <c r="S171" s="79">
        <v>6.8593078075348899E-3</v>
      </c>
      <c r="T171" s="79">
        <v>0.16187042748501465</v>
      </c>
      <c r="U171" s="79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148.69999999999999</v>
      </c>
      <c r="L172" s="34">
        <v>111.73473643078437</v>
      </c>
      <c r="M172" s="78">
        <f t="shared" si="4"/>
        <v>-1.1373029046506389E-3</v>
      </c>
      <c r="N172" s="12"/>
      <c r="O172" s="24">
        <v>43160</v>
      </c>
      <c r="P172" s="79">
        <v>0.66377756299329127</v>
      </c>
      <c r="Q172" s="79">
        <v>8.2182987014101774E-2</v>
      </c>
      <c r="R172" s="79">
        <v>8.648861061235405E-2</v>
      </c>
      <c r="S172" s="79">
        <v>9.1186318335252335E-3</v>
      </c>
      <c r="T172" s="79">
        <v>0.15843220754672774</v>
      </c>
      <c r="U172" s="79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151.30000000000001</v>
      </c>
      <c r="L173" s="34">
        <v>112.34549535688744</v>
      </c>
      <c r="M173" s="78">
        <f t="shared" si="4"/>
        <v>5.4661508642070977E-3</v>
      </c>
      <c r="N173" s="12"/>
      <c r="O173" s="24">
        <v>43191</v>
      </c>
      <c r="P173" s="79">
        <v>0.66265268547174605</v>
      </c>
      <c r="Q173" s="79">
        <v>8.2302693135406682E-2</v>
      </c>
      <c r="R173" s="79">
        <v>8.6097409395346922E-2</v>
      </c>
      <c r="S173" s="79">
        <v>8.621204224011806E-3</v>
      </c>
      <c r="T173" s="79">
        <v>0.1603260077734886</v>
      </c>
      <c r="U173" s="79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163.5</v>
      </c>
      <c r="L174" s="34">
        <v>113.60919706398538</v>
      </c>
      <c r="M174" s="78">
        <f t="shared" si="4"/>
        <v>1.124835226444576E-2</v>
      </c>
      <c r="N174" s="12"/>
      <c r="O174" s="24">
        <v>43221</v>
      </c>
      <c r="P174" s="79">
        <v>0.65528184445284465</v>
      </c>
      <c r="Q174" s="79">
        <v>8.1387221003732385E-2</v>
      </c>
      <c r="R174" s="79">
        <v>8.5139727745961333E-2</v>
      </c>
      <c r="S174" s="79">
        <v>6.864534157364462E-3</v>
      </c>
      <c r="T174" s="79">
        <v>0.17132667264009718</v>
      </c>
      <c r="U174" s="79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153.30000000000001</v>
      </c>
      <c r="L175" s="34">
        <v>112.62534485819359</v>
      </c>
      <c r="M175" s="78">
        <f t="shared" si="4"/>
        <v>-8.6599697138751708E-3</v>
      </c>
      <c r="N175" s="12"/>
      <c r="O175" s="24">
        <v>43252</v>
      </c>
      <c r="P175" s="79">
        <v>0.66100613758501647</v>
      </c>
      <c r="Q175" s="79">
        <v>8.2501818079551134E-2</v>
      </c>
      <c r="R175" s="79">
        <v>8.5962268227314662E-2</v>
      </c>
      <c r="S175" s="79">
        <v>8.4880969196672595E-3</v>
      </c>
      <c r="T175" s="79">
        <v>0.16204167918845044</v>
      </c>
      <c r="U175" s="79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157.4</v>
      </c>
      <c r="L176" s="34">
        <v>113.27407956334167</v>
      </c>
      <c r="M176" s="78">
        <f t="shared" si="4"/>
        <v>5.7601129298641141E-3</v>
      </c>
      <c r="N176" s="12"/>
      <c r="O176" s="24">
        <v>43282</v>
      </c>
      <c r="P176" s="79">
        <v>0.66017648756160374</v>
      </c>
      <c r="Q176" s="79">
        <v>8.2189846978055106E-2</v>
      </c>
      <c r="R176" s="79">
        <v>8.5548292580951396E-2</v>
      </c>
      <c r="S176" s="79">
        <v>6.6627509492146932E-3</v>
      </c>
      <c r="T176" s="79">
        <v>0.16542262193017507</v>
      </c>
      <c r="U176" s="79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158.4</v>
      </c>
      <c r="L177" s="34">
        <v>113.20724512700836</v>
      </c>
      <c r="M177" s="78">
        <f t="shared" si="4"/>
        <v>-5.9002409545894086E-4</v>
      </c>
      <c r="N177" s="12"/>
      <c r="O177" s="24">
        <v>43313</v>
      </c>
      <c r="P177" s="79">
        <v>0.66056623755840993</v>
      </c>
      <c r="Q177" s="79">
        <v>8.2158058689878743E-2</v>
      </c>
      <c r="R177" s="79">
        <v>8.4814926158320023E-2</v>
      </c>
      <c r="S177" s="79">
        <v>5.8889046007499484E-3</v>
      </c>
      <c r="T177" s="79">
        <v>0.1665718729926414</v>
      </c>
      <c r="U177" s="79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158.4</v>
      </c>
      <c r="L178" s="34">
        <v>113.45900948211836</v>
      </c>
      <c r="M178" s="78">
        <f t="shared" si="4"/>
        <v>2.2239244036681427E-3</v>
      </c>
      <c r="N178" s="12"/>
      <c r="O178" s="24">
        <v>43344</v>
      </c>
      <c r="P178" s="79">
        <v>0.65910044798766154</v>
      </c>
      <c r="Q178" s="79">
        <v>8.2616812407095272E-2</v>
      </c>
      <c r="R178" s="79">
        <v>8.5096002148061289E-2</v>
      </c>
      <c r="S178" s="79">
        <v>6.9844857081497206E-3</v>
      </c>
      <c r="T178" s="79">
        <v>0.16620225174903214</v>
      </c>
      <c r="U178" s="79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163</v>
      </c>
      <c r="L179" s="34">
        <v>114.70653868292541</v>
      </c>
      <c r="M179" s="78">
        <f t="shared" si="4"/>
        <v>1.0995417697557741E-2</v>
      </c>
      <c r="N179" s="12"/>
      <c r="O179" s="24">
        <v>43374</v>
      </c>
      <c r="P179" s="79">
        <v>0.65777037998220722</v>
      </c>
      <c r="Q179" s="79">
        <v>8.1401240966584271E-2</v>
      </c>
      <c r="R179" s="79">
        <v>8.4093149605378503E-2</v>
      </c>
      <c r="S179" s="79">
        <v>7.5664782345235323E-3</v>
      </c>
      <c r="T179" s="79">
        <v>0.1691687512113064</v>
      </c>
      <c r="U179" s="79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171.3</v>
      </c>
      <c r="L180" s="34">
        <v>115.59111178626796</v>
      </c>
      <c r="M180" s="78">
        <f t="shared" si="4"/>
        <v>7.7116188274819475E-3</v>
      </c>
      <c r="N180" s="12"/>
      <c r="O180" s="24">
        <v>43405</v>
      </c>
      <c r="P180" s="79">
        <v>0.65273672317835596</v>
      </c>
      <c r="Q180" s="79">
        <v>8.0542345531770393E-2</v>
      </c>
      <c r="R180" s="79">
        <v>8.3987012004272193E-2</v>
      </c>
      <c r="S180" s="79">
        <v>6.3115557688955765E-3</v>
      </c>
      <c r="T180" s="79">
        <v>0.17642236351670582</v>
      </c>
      <c r="U180" s="79">
        <v>0.99999999999999989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166.9</v>
      </c>
      <c r="L181" s="34">
        <v>115.18926203989211</v>
      </c>
      <c r="M181" s="78">
        <f t="shared" si="4"/>
        <v>-3.476476176809129E-3</v>
      </c>
      <c r="N181" s="12"/>
      <c r="O181" s="24">
        <v>43435</v>
      </c>
      <c r="P181" s="79">
        <v>0.65501386326949218</v>
      </c>
      <c r="Q181" s="79">
        <v>8.1060112986382118E-2</v>
      </c>
      <c r="R181" s="79">
        <v>8.4665201448615182E-2</v>
      </c>
      <c r="S181" s="79">
        <v>6.7703725158547636E-3</v>
      </c>
      <c r="T181" s="79">
        <v>0.17249044977965577</v>
      </c>
      <c r="U181" s="79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166.2</v>
      </c>
      <c r="L182" s="34">
        <v>115.42607177203598</v>
      </c>
      <c r="M182" s="78">
        <f t="shared" si="4"/>
        <v>2.0558316630403528E-3</v>
      </c>
      <c r="N182" s="12"/>
      <c r="O182" s="24">
        <v>43466</v>
      </c>
      <c r="P182" s="79">
        <v>0.65657093021922885</v>
      </c>
      <c r="Q182" s="79">
        <v>8.0657507640718315E-2</v>
      </c>
      <c r="R182" s="79">
        <v>8.449150114530285E-2</v>
      </c>
      <c r="S182" s="79">
        <v>6.8654578469390928E-3</v>
      </c>
      <c r="T182" s="79">
        <v>0.17141460314781087</v>
      </c>
      <c r="U182" s="79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164</v>
      </c>
      <c r="L183" s="34">
        <v>115.11914368739293</v>
      </c>
      <c r="M183" s="78">
        <f t="shared" si="4"/>
        <v>-2.6590880199858224E-3</v>
      </c>
      <c r="N183" s="12"/>
      <c r="O183" s="24">
        <v>43497</v>
      </c>
      <c r="P183" s="79">
        <v>0.65832146493995025</v>
      </c>
      <c r="Q183" s="79">
        <v>8.0635623569419654E-2</v>
      </c>
      <c r="R183" s="79">
        <v>8.4562599847875175E-2</v>
      </c>
      <c r="S183" s="79">
        <v>6.8837623770082249E-3</v>
      </c>
      <c r="T183" s="79">
        <v>0.16959654926574683</v>
      </c>
      <c r="U183" s="79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156.5</v>
      </c>
      <c r="L184" s="34">
        <v>114.2791736793117</v>
      </c>
      <c r="M184" s="78">
        <f t="shared" si="4"/>
        <v>-7.2965275902519E-3</v>
      </c>
      <c r="N184" s="12"/>
      <c r="O184" s="24">
        <v>43525</v>
      </c>
      <c r="P184" s="79">
        <v>0.66316023186853679</v>
      </c>
      <c r="Q184" s="79">
        <v>8.1387423358207298E-2</v>
      </c>
      <c r="R184" s="79">
        <v>8.4937476092246736E-2</v>
      </c>
      <c r="S184" s="79">
        <v>7.4847050815220542E-3</v>
      </c>
      <c r="T184" s="79">
        <v>0.16303016359948705</v>
      </c>
      <c r="U184" s="79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148</v>
      </c>
      <c r="L185" s="34">
        <v>113.51223506720689</v>
      </c>
      <c r="M185" s="78">
        <f t="shared" si="4"/>
        <v>-6.7110969340483662E-3</v>
      </c>
      <c r="N185" s="12"/>
      <c r="O185" s="24">
        <v>43556</v>
      </c>
      <c r="P185" s="79">
        <v>0.67059064645193855</v>
      </c>
      <c r="Q185" s="79">
        <v>8.2337788229302433E-2</v>
      </c>
      <c r="R185" s="79">
        <v>8.5759689928609134E-2</v>
      </c>
      <c r="S185" s="79">
        <v>6.094707755172497E-3</v>
      </c>
      <c r="T185" s="79">
        <v>0.15521716763497745</v>
      </c>
      <c r="U185" s="79">
        <v>1.0000000000000002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142.80000000000001</v>
      </c>
      <c r="L186" s="34">
        <v>112.91167572486572</v>
      </c>
      <c r="M186" s="78">
        <f t="shared" si="4"/>
        <v>-5.2907014119280005E-3</v>
      </c>
      <c r="N186" s="12"/>
      <c r="O186" s="24">
        <v>43586</v>
      </c>
      <c r="P186" s="79">
        <v>0.67415741202359347</v>
      </c>
      <c r="Q186" s="79">
        <v>8.2856251038395015E-2</v>
      </c>
      <c r="R186" s="79">
        <v>8.6299052068720392E-2</v>
      </c>
      <c r="S186" s="79">
        <v>6.1271245416359889E-3</v>
      </c>
      <c r="T186" s="79">
        <v>0.15056016032765523</v>
      </c>
      <c r="U186" s="79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140.69999999999999</v>
      </c>
      <c r="L187" s="34">
        <v>112.81443752079187</v>
      </c>
      <c r="M187" s="78">
        <f t="shared" si="4"/>
        <v>-8.6118821149006042E-4</v>
      </c>
      <c r="N187" s="12"/>
      <c r="O187" s="24">
        <v>43617</v>
      </c>
      <c r="P187" s="79">
        <v>0.67473848885603493</v>
      </c>
      <c r="Q187" s="79">
        <v>8.3169438992918052E-2</v>
      </c>
      <c r="R187" s="79">
        <v>8.7039769013374291E-2</v>
      </c>
      <c r="S187" s="79">
        <v>6.578398838739917E-3</v>
      </c>
      <c r="T187" s="79">
        <v>0.14847390429893292</v>
      </c>
      <c r="U187" s="79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136.80000000000001</v>
      </c>
      <c r="L188" s="34">
        <v>112.43691255692301</v>
      </c>
      <c r="M188" s="78">
        <f t="shared" si="4"/>
        <v>-3.3464242003536926E-3</v>
      </c>
      <c r="N188" s="12"/>
      <c r="O188" s="24">
        <v>43647</v>
      </c>
      <c r="P188" s="79">
        <v>0.67799670606392326</v>
      </c>
      <c r="Q188" s="79">
        <v>8.3367832583747539E-2</v>
      </c>
      <c r="R188" s="79">
        <v>8.7415590305248828E-2</v>
      </c>
      <c r="S188" s="79">
        <v>6.3767415501780897E-3</v>
      </c>
      <c r="T188" s="79">
        <v>0.14484312949690237</v>
      </c>
      <c r="U188" s="79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128.5</v>
      </c>
      <c r="L189" s="34">
        <v>111.24180467155286</v>
      </c>
      <c r="M189" s="78">
        <f t="shared" si="4"/>
        <v>-1.0629141784421647E-2</v>
      </c>
      <c r="N189" s="12"/>
      <c r="O189" s="24">
        <v>43678</v>
      </c>
      <c r="P189" s="79">
        <v>0.68528065126837556</v>
      </c>
      <c r="Q189" s="79">
        <v>8.4100021360204807E-2</v>
      </c>
      <c r="R189" s="79">
        <v>8.8692601785024125E-2</v>
      </c>
      <c r="S189" s="79">
        <v>4.4099072213388711E-3</v>
      </c>
      <c r="T189" s="79">
        <v>0.13751681836505669</v>
      </c>
      <c r="U189" s="79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127.3</v>
      </c>
      <c r="L190" s="34">
        <v>110.98391164080938</v>
      </c>
      <c r="M190" s="78">
        <f t="shared" si="4"/>
        <v>-2.318310382548372E-3</v>
      </c>
      <c r="N190" s="12"/>
      <c r="O190" s="24">
        <v>43709</v>
      </c>
      <c r="P190" s="79">
        <v>0.68687303615959694</v>
      </c>
      <c r="Q190" s="79">
        <v>8.4786962990105144E-2</v>
      </c>
      <c r="R190" s="79">
        <v>8.8390704004495529E-2</v>
      </c>
      <c r="S190" s="79">
        <v>3.4001188549501529E-3</v>
      </c>
      <c r="T190" s="79">
        <v>0.13654917799085228</v>
      </c>
      <c r="U190" s="79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126.8</v>
      </c>
      <c r="L191" s="34">
        <v>111.41630323538062</v>
      </c>
      <c r="M191" s="78">
        <f t="shared" si="4"/>
        <v>3.8959844555725986E-3</v>
      </c>
      <c r="N191" s="12"/>
      <c r="O191" s="24">
        <v>43739</v>
      </c>
      <c r="P191" s="79">
        <v>0.69021798137691115</v>
      </c>
      <c r="Q191" s="79">
        <v>8.4131508855361054E-2</v>
      </c>
      <c r="R191" s="79">
        <v>8.7794661093717127E-2</v>
      </c>
      <c r="S191" s="79">
        <v>2.3708464176752939E-3</v>
      </c>
      <c r="T191" s="79">
        <v>0.13548500225633542</v>
      </c>
      <c r="U191" s="79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127.8</v>
      </c>
      <c r="L192" s="34">
        <v>111.56126738277635</v>
      </c>
      <c r="M192" s="78">
        <f t="shared" si="4"/>
        <v>1.3011035475614108E-3</v>
      </c>
      <c r="N192" s="12"/>
      <c r="O192" s="24">
        <v>43770</v>
      </c>
      <c r="P192" s="79">
        <v>0.68932110324407136</v>
      </c>
      <c r="Q192" s="79">
        <v>8.3859195655477892E-2</v>
      </c>
      <c r="R192" s="79">
        <v>8.7512125056882759E-2</v>
      </c>
      <c r="S192" s="79">
        <v>2.9315194496232853E-3</v>
      </c>
      <c r="T192" s="79">
        <v>0.13637605659394478</v>
      </c>
      <c r="U192" s="79">
        <v>1.0000000000000002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130.69999999999999</v>
      </c>
      <c r="L193" s="34">
        <v>112.02470851518025</v>
      </c>
      <c r="M193" s="78">
        <f t="shared" si="4"/>
        <v>4.1541400817346474E-3</v>
      </c>
      <c r="N193" s="12"/>
      <c r="O193" s="24">
        <v>43800</v>
      </c>
      <c r="P193" s="79">
        <v>0.68646941314006149</v>
      </c>
      <c r="Q193" s="79">
        <v>8.3836908660735732E-2</v>
      </c>
      <c r="R193" s="79">
        <v>8.6982333734224759E-2</v>
      </c>
      <c r="S193" s="79">
        <v>3.8176663134712793E-3</v>
      </c>
      <c r="T193" s="79">
        <v>0.1388936781515068</v>
      </c>
      <c r="U193" s="79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141.5</v>
      </c>
      <c r="L194" s="34">
        <v>113.61912050659984</v>
      </c>
      <c r="M194" s="78">
        <f t="shared" si="4"/>
        <v>1.4232681455301766E-2</v>
      </c>
      <c r="N194" s="12"/>
      <c r="O194" s="24">
        <v>43831</v>
      </c>
      <c r="P194" s="79">
        <v>0.68076560182300738</v>
      </c>
      <c r="Q194" s="79">
        <v>8.2500389551374217E-2</v>
      </c>
      <c r="R194" s="79">
        <v>8.5927118069346026E-2</v>
      </c>
      <c r="S194" s="79">
        <v>2.5462983238267877E-3</v>
      </c>
      <c r="T194" s="79">
        <v>0.14826059223244559</v>
      </c>
      <c r="U194" s="79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137.6</v>
      </c>
      <c r="L195" s="34">
        <v>113.30956975171866</v>
      </c>
      <c r="M195" s="78">
        <f t="shared" si="4"/>
        <v>-2.7244600512745798E-3</v>
      </c>
      <c r="N195" s="12"/>
      <c r="O195" s="24">
        <v>43862</v>
      </c>
      <c r="P195" s="79">
        <v>0.68262538742102186</v>
      </c>
      <c r="Q195" s="79">
        <v>8.2565295848574388E-2</v>
      </c>
      <c r="R195" s="79">
        <v>8.6244790304988633E-2</v>
      </c>
      <c r="S195" s="79">
        <v>3.9963984478228664E-3</v>
      </c>
      <c r="T195" s="79">
        <v>0.14456812797759228</v>
      </c>
      <c r="U195" s="79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132.9</v>
      </c>
      <c r="L196" s="34">
        <v>112.7556559050727</v>
      </c>
      <c r="M196" s="78">
        <f t="shared" si="4"/>
        <v>-4.8885001316276711E-3</v>
      </c>
      <c r="N196" s="12"/>
      <c r="O196" s="24">
        <v>43891</v>
      </c>
      <c r="P196" s="79">
        <v>0.68597879484993951</v>
      </c>
      <c r="Q196" s="79">
        <v>8.305153165474935E-2</v>
      </c>
      <c r="R196" s="79">
        <v>8.7418484725948251E-2</v>
      </c>
      <c r="S196" s="79">
        <v>3.2351359342979581E-3</v>
      </c>
      <c r="T196" s="79">
        <v>0.14031605283506485</v>
      </c>
      <c r="U196" s="79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129.30000000000001</v>
      </c>
      <c r="L197" s="34">
        <v>112.48687770465565</v>
      </c>
      <c r="M197" s="78">
        <f t="shared" si="4"/>
        <v>-2.3837225570602083E-3</v>
      </c>
      <c r="N197" s="12"/>
      <c r="O197" s="24">
        <v>43922</v>
      </c>
      <c r="P197" s="79">
        <v>0.6905945859146787</v>
      </c>
      <c r="Q197" s="79">
        <v>8.3734927821037836E-2</v>
      </c>
      <c r="R197" s="79">
        <v>8.7710898239049637E-2</v>
      </c>
      <c r="S197" s="79">
        <v>1.1182296645505213E-3</v>
      </c>
      <c r="T197" s="79">
        <v>0.13684135836068334</v>
      </c>
      <c r="U197" s="79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127.1</v>
      </c>
      <c r="L198" s="34">
        <v>112.65674218535659</v>
      </c>
      <c r="M198" s="78">
        <f t="shared" si="4"/>
        <v>1.5100826351224228E-3</v>
      </c>
      <c r="N198" s="12"/>
      <c r="O198" s="24">
        <v>43952</v>
      </c>
      <c r="P198" s="79">
        <v>0.68955330344515486</v>
      </c>
      <c r="Q198" s="79">
        <v>8.3366561764054645E-2</v>
      </c>
      <c r="R198" s="79">
        <v>8.7745463715580188E-2</v>
      </c>
      <c r="S198" s="79">
        <v>5.0244461615776394E-3</v>
      </c>
      <c r="T198" s="79">
        <v>0.13431022491363273</v>
      </c>
      <c r="U198" s="79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122.7</v>
      </c>
      <c r="L199" s="34">
        <v>111.99805472139822</v>
      </c>
      <c r="M199" s="78">
        <f t="shared" si="4"/>
        <v>-5.8468534699380736E-3</v>
      </c>
      <c r="N199" s="12"/>
      <c r="O199" s="24">
        <v>43983</v>
      </c>
      <c r="P199" s="79">
        <v>0.69360873206702023</v>
      </c>
      <c r="Q199" s="79">
        <v>8.3775682553111477E-2</v>
      </c>
      <c r="R199" s="79">
        <v>8.8261515865882628E-2</v>
      </c>
      <c r="S199" s="79">
        <v>3.9308858838860714E-3</v>
      </c>
      <c r="T199" s="79">
        <v>0.13042318363009955</v>
      </c>
      <c r="U199" s="79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118.8</v>
      </c>
      <c r="L200" s="34">
        <v>111.71797011334436</v>
      </c>
      <c r="M200" s="78">
        <f t="shared" si="4"/>
        <v>-2.5007988643247492E-3</v>
      </c>
      <c r="N200" s="12"/>
      <c r="O200" s="24">
        <v>44013</v>
      </c>
      <c r="P200" s="79">
        <v>0.6983448448726185</v>
      </c>
      <c r="Q200" s="79">
        <v>8.3904332425382727E-2</v>
      </c>
      <c r="R200" s="79">
        <v>8.856690265479869E-2</v>
      </c>
      <c r="S200" s="79">
        <v>2.5896297239119993E-3</v>
      </c>
      <c r="T200" s="79">
        <v>0.12659429032328812</v>
      </c>
      <c r="U200" s="79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119.1</v>
      </c>
      <c r="L201" s="34">
        <v>111.76899055949251</v>
      </c>
      <c r="M201" s="78">
        <f t="shared" si="4"/>
        <v>4.5668969903744916E-4</v>
      </c>
      <c r="N201" s="12"/>
      <c r="O201" s="24">
        <v>44044</v>
      </c>
      <c r="P201" s="79">
        <v>0.69802606355973107</v>
      </c>
      <c r="Q201" s="79">
        <v>8.3947376029236173E-2</v>
      </c>
      <c r="R201" s="79">
        <v>8.8694614976439448E-2</v>
      </c>
      <c r="S201" s="79">
        <v>2.4759064062686493E-3</v>
      </c>
      <c r="T201" s="79">
        <v>0.12685603902832462</v>
      </c>
      <c r="U201" s="79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119.8</v>
      </c>
      <c r="L202" s="34">
        <v>111.88095802423881</v>
      </c>
      <c r="M202" s="78">
        <f t="shared" si="4"/>
        <v>1.0017757535951688E-3</v>
      </c>
      <c r="N202" s="12"/>
      <c r="O202" s="24">
        <v>44075</v>
      </c>
      <c r="P202" s="79">
        <v>0.6973274977801398</v>
      </c>
      <c r="Q202" s="79">
        <v>8.451346733974277E-2</v>
      </c>
      <c r="R202" s="79">
        <v>8.8773824961231679E-2</v>
      </c>
      <c r="S202" s="79">
        <v>1.9112857251463126E-3</v>
      </c>
      <c r="T202" s="79">
        <v>0.12747392419373943</v>
      </c>
      <c r="U202" s="79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123</v>
      </c>
      <c r="L203" s="34">
        <v>112.53985240002062</v>
      </c>
      <c r="M203" s="78">
        <f t="shared" si="4"/>
        <v>5.8892450280865205E-3</v>
      </c>
      <c r="N203" s="12"/>
      <c r="O203" s="24">
        <v>44105</v>
      </c>
      <c r="P203" s="79">
        <v>0.69522834230774211</v>
      </c>
      <c r="Q203" s="79">
        <v>8.3695512163400751E-2</v>
      </c>
      <c r="R203" s="79">
        <v>8.85045596912091E-2</v>
      </c>
      <c r="S203" s="79">
        <v>2.4589472426602985E-3</v>
      </c>
      <c r="T203" s="79">
        <v>0.1301126385949877</v>
      </c>
      <c r="U203" s="79">
        <v>0.99999999999999989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131.19999999999999</v>
      </c>
      <c r="L204" s="34">
        <v>113.40950428503923</v>
      </c>
      <c r="M204" s="78">
        <f t="shared" si="4"/>
        <v>7.7275015603135433E-3</v>
      </c>
      <c r="N204" s="12"/>
      <c r="O204" s="24">
        <v>44136</v>
      </c>
      <c r="P204" s="79">
        <v>0.68989716092027487</v>
      </c>
      <c r="Q204" s="79">
        <v>8.2973546777311447E-2</v>
      </c>
      <c r="R204" s="79">
        <v>8.7743030419105625E-2</v>
      </c>
      <c r="S204" s="79">
        <v>1.6636987038476021E-3</v>
      </c>
      <c r="T204" s="79">
        <v>0.13772256317946052</v>
      </c>
      <c r="U204" s="79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137.6</v>
      </c>
      <c r="L205" s="34">
        <v>114.08274928557309</v>
      </c>
      <c r="M205" s="78">
        <f t="shared" si="4"/>
        <v>5.9364072242282795E-3</v>
      </c>
      <c r="N205" s="12"/>
      <c r="O205" s="24">
        <v>44166</v>
      </c>
      <c r="P205" s="79">
        <v>0.68582581957041477</v>
      </c>
      <c r="Q205" s="79">
        <v>8.2643277980962757E-2</v>
      </c>
      <c r="R205" s="79">
        <v>8.7060494652671377E-2</v>
      </c>
      <c r="S205" s="79">
        <v>8.8206965073847144E-4</v>
      </c>
      <c r="T205" s="79">
        <v>0.1435883381452126</v>
      </c>
      <c r="U205" s="79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138.1</v>
      </c>
      <c r="L206" s="34">
        <v>114.70527067192791</v>
      </c>
      <c r="M206" s="78">
        <f t="shared" si="4"/>
        <v>5.4567530170273049E-3</v>
      </c>
      <c r="N206" s="12"/>
      <c r="O206" s="24">
        <v>44197</v>
      </c>
      <c r="P206" s="79">
        <v>0.68599592333777293</v>
      </c>
      <c r="Q206" s="79">
        <v>8.2115499403275505E-2</v>
      </c>
      <c r="R206" s="79">
        <v>8.6915679864194711E-2</v>
      </c>
      <c r="S206" s="79">
        <v>1.6449047561438238E-3</v>
      </c>
      <c r="T206" s="79">
        <v>0.14332799263861296</v>
      </c>
      <c r="U206" s="79">
        <v>0.99999999999999989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143.4</v>
      </c>
      <c r="L207" s="34">
        <v>115.08859213775257</v>
      </c>
      <c r="M207" s="78">
        <f t="shared" si="4"/>
        <v>3.3417947020151217E-3</v>
      </c>
      <c r="N207" s="12"/>
      <c r="O207" s="24">
        <v>44228</v>
      </c>
      <c r="P207" s="79">
        <v>0.68371110120206691</v>
      </c>
      <c r="Q207" s="79">
        <v>8.1684004101009219E-2</v>
      </c>
      <c r="R207" s="79">
        <v>8.6381255514178551E-2</v>
      </c>
      <c r="S207" s="79">
        <v>-1.0929507537241902E-4</v>
      </c>
      <c r="T207" s="79">
        <v>0.14833293425811769</v>
      </c>
      <c r="U207" s="79">
        <v>0.99999999999999989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150.5</v>
      </c>
      <c r="L208" s="34">
        <v>116.24405453240298</v>
      </c>
      <c r="M208" s="78">
        <f t="shared" si="4"/>
        <v>1.0039764786308414E-2</v>
      </c>
      <c r="N208" s="12"/>
      <c r="O208" s="24">
        <v>44256</v>
      </c>
      <c r="P208" s="79">
        <v>0.67691503348555582</v>
      </c>
      <c r="Q208" s="79">
        <v>8.1028493227476739E-2</v>
      </c>
      <c r="R208" s="79">
        <v>8.6411805106934761E-2</v>
      </c>
      <c r="S208" s="79">
        <v>1.5149215986932879E-3</v>
      </c>
      <c r="T208" s="79">
        <v>0.15412974658133938</v>
      </c>
      <c r="U208" s="79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147.80000000000001</v>
      </c>
      <c r="L209" s="34">
        <v>116.56980311059203</v>
      </c>
      <c r="M209" s="78">
        <f t="shared" si="4"/>
        <v>2.8022816263539863E-3</v>
      </c>
      <c r="N209" s="12"/>
      <c r="O209" s="24">
        <v>44287</v>
      </c>
      <c r="P209" s="79">
        <v>0.67789586785467926</v>
      </c>
      <c r="Q209" s="79">
        <v>8.1270028707061598E-2</v>
      </c>
      <c r="R209" s="79">
        <v>8.6331548280179568E-2</v>
      </c>
      <c r="S209" s="79">
        <v>3.56090795854595E-3</v>
      </c>
      <c r="T209" s="79">
        <v>0.15094164719953376</v>
      </c>
      <c r="U209" s="79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147.1</v>
      </c>
      <c r="L210" s="34">
        <v>116.69030533423738</v>
      </c>
      <c r="M210" s="78">
        <f t="shared" si="4"/>
        <v>1.033734470075709E-3</v>
      </c>
      <c r="N210" s="12"/>
      <c r="O210" s="24">
        <v>44317</v>
      </c>
      <c r="P210" s="79">
        <v>0.67719582718512661</v>
      </c>
      <c r="Q210" s="79">
        <v>8.1264017560325225E-2</v>
      </c>
      <c r="R210" s="79">
        <v>8.6725547223000174E-2</v>
      </c>
      <c r="S210" s="79">
        <v>4.7429743020345697E-3</v>
      </c>
      <c r="T210" s="79">
        <v>0.15007163372951343</v>
      </c>
      <c r="U210" s="79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153.1</v>
      </c>
      <c r="L211" s="34">
        <v>117.40625457350828</v>
      </c>
      <c r="M211" s="78">
        <f t="shared" si="4"/>
        <v>6.1354646148212844E-3</v>
      </c>
      <c r="N211" s="12"/>
      <c r="O211" s="24">
        <v>44348</v>
      </c>
      <c r="P211" s="79">
        <v>0.67306625300637568</v>
      </c>
      <c r="Q211" s="79">
        <v>8.1078219920120584E-2</v>
      </c>
      <c r="R211" s="79">
        <v>8.6436792680544092E-2</v>
      </c>
      <c r="S211" s="79">
        <v>4.1783637466154301E-3</v>
      </c>
      <c r="T211" s="79">
        <v>0.15524037064634424</v>
      </c>
      <c r="U211" s="79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162.9</v>
      </c>
      <c r="L212" s="34">
        <v>119.28117163910019</v>
      </c>
      <c r="M212" s="78">
        <f t="shared" si="4"/>
        <v>1.5969481970128152E-2</v>
      </c>
      <c r="N212" s="12"/>
      <c r="O212" s="24">
        <v>44378</v>
      </c>
      <c r="P212" s="79">
        <v>0.66716526212893201</v>
      </c>
      <c r="Q212" s="79">
        <v>7.9956237438867983E-2</v>
      </c>
      <c r="R212" s="79">
        <v>8.5235690984745385E-2</v>
      </c>
      <c r="S212" s="79">
        <v>5.0617677258608038E-3</v>
      </c>
      <c r="T212" s="79">
        <v>0.16258104172159382</v>
      </c>
      <c r="U212" s="79">
        <v>0.99999999999999989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171.4</v>
      </c>
      <c r="L213" s="34">
        <v>120.24548947967779</v>
      </c>
      <c r="M213" s="78">
        <f t="shared" si="4"/>
        <v>8.0844095285654838E-3</v>
      </c>
      <c r="N213" s="12"/>
      <c r="O213" s="24">
        <v>44409</v>
      </c>
      <c r="P213" s="79">
        <v>0.66181487961006602</v>
      </c>
      <c r="Q213" s="79">
        <v>7.9390632442828554E-2</v>
      </c>
      <c r="R213" s="79">
        <v>8.4708425491580586E-2</v>
      </c>
      <c r="S213" s="79">
        <v>4.3935276830632305E-3</v>
      </c>
      <c r="T213" s="79">
        <v>0.16969253477246174</v>
      </c>
      <c r="U213" s="79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186.5</v>
      </c>
      <c r="L214" s="34">
        <v>122.05325438200336</v>
      </c>
      <c r="M214" s="78">
        <f t="shared" ref="M214:M277" si="5">IF(L214="","",L214/L213-1)</f>
        <v>1.5033951877513774E-2</v>
      </c>
      <c r="N214" s="12"/>
      <c r="O214" s="24">
        <v>44440</v>
      </c>
      <c r="P214" s="79">
        <v>0.6520125542459968</v>
      </c>
      <c r="Q214" s="79">
        <v>7.873618727526549E-2</v>
      </c>
      <c r="R214" s="79">
        <v>8.3530772186200697E-2</v>
      </c>
      <c r="S214" s="79">
        <v>3.8131617824364262E-3</v>
      </c>
      <c r="T214" s="79">
        <v>0.18190732451010067</v>
      </c>
      <c r="U214" s="79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202.5</v>
      </c>
      <c r="L215" s="34">
        <v>124.8334610302412</v>
      </c>
      <c r="M215" s="78">
        <f t="shared" si="5"/>
        <v>2.2778635951289816E-2</v>
      </c>
      <c r="N215" s="12"/>
      <c r="O215" s="24">
        <v>44470</v>
      </c>
      <c r="P215" s="79">
        <v>0.64419710010026021</v>
      </c>
      <c r="Q215" s="79">
        <v>7.6836965523207748E-2</v>
      </c>
      <c r="R215" s="79">
        <v>8.1820975740249352E-2</v>
      </c>
      <c r="S215" s="79">
        <v>4.0305271514194611E-3</v>
      </c>
      <c r="T215" s="79">
        <v>0.19311443148486321</v>
      </c>
      <c r="U215" s="79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245.4</v>
      </c>
      <c r="L216" s="34">
        <v>130.0871512995032</v>
      </c>
      <c r="M216" s="78">
        <f t="shared" si="5"/>
        <v>4.2085593284874934E-2</v>
      </c>
      <c r="N216" s="12"/>
      <c r="O216" s="24">
        <v>44501</v>
      </c>
      <c r="P216" s="79">
        <v>0.61818060267930031</v>
      </c>
      <c r="Q216" s="79">
        <v>7.3943503067859226E-2</v>
      </c>
      <c r="R216" s="79">
        <v>7.8949953814874241E-2</v>
      </c>
      <c r="S216" s="79">
        <v>4.3512193955716075E-3</v>
      </c>
      <c r="T216" s="79">
        <v>0.22457472104239462</v>
      </c>
      <c r="U216" s="79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307.89999999999998</v>
      </c>
      <c r="L217" s="34">
        <v>137.71584222205468</v>
      </c>
      <c r="M217" s="78">
        <f t="shared" si="5"/>
        <v>5.8642923965547711E-2</v>
      </c>
      <c r="N217" s="12"/>
      <c r="O217" s="24">
        <v>44531</v>
      </c>
      <c r="P217" s="79">
        <v>0.5839368390275268</v>
      </c>
      <c r="Q217" s="79">
        <v>7.0507628467433678E-2</v>
      </c>
      <c r="R217" s="79">
        <v>7.4917721308827429E-2</v>
      </c>
      <c r="S217" s="79">
        <v>4.475535939169932E-3</v>
      </c>
      <c r="T217" s="79">
        <v>0.26616227525704211</v>
      </c>
      <c r="U217" s="79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287.846</v>
      </c>
      <c r="L218" s="34">
        <v>135.70474282368329</v>
      </c>
      <c r="M218" s="78">
        <f t="shared" si="5"/>
        <v>-1.4603253815408279E-2</v>
      </c>
      <c r="N218" s="12"/>
      <c r="O218" s="24">
        <v>44562</v>
      </c>
      <c r="P218" s="79">
        <v>0.59588047512015074</v>
      </c>
      <c r="Q218" s="79">
        <v>7.1753518445587652E-2</v>
      </c>
      <c r="R218" s="79">
        <v>7.5958734918465859E-2</v>
      </c>
      <c r="S218" s="79">
        <v>3.8930244868365287E-3</v>
      </c>
      <c r="T218" s="79">
        <v>0.2525142470289593</v>
      </c>
      <c r="U218" s="79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362.3</v>
      </c>
      <c r="L219" s="34">
        <v>144.73017776582452</v>
      </c>
      <c r="M219" s="78">
        <f t="shared" si="5"/>
        <v>6.6507881407414704E-2</v>
      </c>
      <c r="N219" s="12"/>
      <c r="O219" s="24">
        <v>44593</v>
      </c>
      <c r="P219" s="79">
        <v>0.55872111731026164</v>
      </c>
      <c r="Q219" s="79">
        <v>6.6964844746478361E-2</v>
      </c>
      <c r="R219" s="79">
        <v>7.1611461740688234E-2</v>
      </c>
      <c r="S219" s="79">
        <v>4.6931835053633138E-3</v>
      </c>
      <c r="T219" s="79">
        <v>0.29800939269720844</v>
      </c>
      <c r="U219" s="79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296.3</v>
      </c>
      <c r="L220" s="34">
        <v>137.48316792202803</v>
      </c>
      <c r="M220" s="78">
        <f t="shared" si="5"/>
        <v>-5.0072555396997176E-2</v>
      </c>
      <c r="N220" s="12"/>
      <c r="O220" s="24">
        <v>44621</v>
      </c>
      <c r="P220" s="79">
        <v>0.5881724130454663</v>
      </c>
      <c r="Q220" s="79">
        <v>7.1486645835767415E-2</v>
      </c>
      <c r="R220" s="79">
        <v>7.73682935218757E-2</v>
      </c>
      <c r="S220" s="79">
        <v>6.4044432344871121E-3</v>
      </c>
      <c r="T220" s="79">
        <v>0.25656820436240346</v>
      </c>
      <c r="U220" s="79">
        <v>0.99999999999999989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287.8</v>
      </c>
      <c r="L221" s="34">
        <v>137.20395154881459</v>
      </c>
      <c r="M221" s="78">
        <f t="shared" si="5"/>
        <v>-2.0309131469228303E-3</v>
      </c>
      <c r="N221" s="12"/>
      <c r="O221" s="24">
        <v>44652</v>
      </c>
      <c r="P221" s="79">
        <v>0.59058959749062068</v>
      </c>
      <c r="Q221" s="79">
        <v>7.2361035993809525E-2</v>
      </c>
      <c r="R221" s="79">
        <v>7.7799684119370549E-2</v>
      </c>
      <c r="S221" s="79">
        <v>9.5345366212977213E-3</v>
      </c>
      <c r="T221" s="79">
        <v>0.24971514577490153</v>
      </c>
      <c r="U221" s="79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399.3</v>
      </c>
      <c r="L222" s="34">
        <v>150.81176883621526</v>
      </c>
      <c r="M222" s="78">
        <f t="shared" si="5"/>
        <v>9.9179485239237142E-2</v>
      </c>
      <c r="N222" s="12"/>
      <c r="O222" s="24">
        <v>44682</v>
      </c>
      <c r="P222" s="79">
        <v>0.53730041855910216</v>
      </c>
      <c r="Q222" s="79">
        <v>6.6253864602277626E-2</v>
      </c>
      <c r="R222" s="79">
        <v>7.0904394087436609E-2</v>
      </c>
      <c r="S222" s="79">
        <v>1.0342352189814016E-2</v>
      </c>
      <c r="T222" s="79">
        <v>0.31519897056136953</v>
      </c>
      <c r="U222" s="79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340.9</v>
      </c>
      <c r="L223" s="34">
        <v>144.64803932076401</v>
      </c>
      <c r="M223" s="78">
        <f t="shared" si="5"/>
        <v>-4.0870348269339551E-2</v>
      </c>
      <c r="N223" s="12"/>
      <c r="O223" s="24">
        <v>44713</v>
      </c>
      <c r="P223" s="79">
        <v>0.56019581668608975</v>
      </c>
      <c r="Q223" s="79">
        <v>7.0208449004051099E-2</v>
      </c>
      <c r="R223" s="79">
        <v>7.528994961423377E-2</v>
      </c>
      <c r="S223" s="79">
        <v>1.3739704962336861E-2</v>
      </c>
      <c r="T223" s="79">
        <v>0.28056607973328851</v>
      </c>
      <c r="U223" s="79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312.60000000000002</v>
      </c>
      <c r="L224" s="34">
        <v>142.1063929021411</v>
      </c>
      <c r="M224" s="78">
        <f t="shared" si="5"/>
        <v>-1.7571246942287955E-2</v>
      </c>
      <c r="N224" s="12"/>
      <c r="O224" s="24">
        <v>44743</v>
      </c>
      <c r="P224" s="79">
        <v>0.57296418032541618</v>
      </c>
      <c r="Q224" s="79">
        <v>7.210395007008813E-2</v>
      </c>
      <c r="R224" s="79">
        <v>7.6768795334420589E-2</v>
      </c>
      <c r="S224" s="79">
        <v>1.6286849321401359E-2</v>
      </c>
      <c r="T224" s="79">
        <v>0.26187622494867374</v>
      </c>
      <c r="U224" s="79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340.9</v>
      </c>
      <c r="L225" s="34">
        <v>145.89355718732895</v>
      </c>
      <c r="M225" s="78">
        <f t="shared" si="5"/>
        <v>2.6650203469704703E-2</v>
      </c>
      <c r="N225" s="12"/>
      <c r="O225" s="24">
        <v>44774</v>
      </c>
      <c r="P225" s="79">
        <v>0.55809094313623608</v>
      </c>
      <c r="Q225" s="79">
        <v>7.0793107298332089E-2</v>
      </c>
      <c r="R225" s="79">
        <v>7.5098032456273611E-2</v>
      </c>
      <c r="S225" s="79">
        <v>1.7847077246614711E-2</v>
      </c>
      <c r="T225" s="79">
        <v>0.2781708398625436</v>
      </c>
      <c r="U225" s="79">
        <v>1.0000000000000002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484.4</v>
      </c>
      <c r="L226" s="34">
        <v>162.9846086396995</v>
      </c>
      <c r="M226" s="78">
        <f t="shared" si="5"/>
        <v>0.11714740377757371</v>
      </c>
      <c r="N226" s="12"/>
      <c r="O226" s="24">
        <v>44805</v>
      </c>
      <c r="P226" s="79">
        <v>0.49956786476796317</v>
      </c>
      <c r="Q226" s="79">
        <v>6.4094710730264667E-2</v>
      </c>
      <c r="R226" s="79">
        <v>6.7857208640724101E-2</v>
      </c>
      <c r="S226" s="79">
        <v>1.4663575455775289E-2</v>
      </c>
      <c r="T226" s="79">
        <v>0.35381664040527272</v>
      </c>
      <c r="U226" s="79">
        <v>0.99999999999999989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628.9</v>
      </c>
      <c r="L227" s="34">
        <v>181.75812549431942</v>
      </c>
      <c r="M227" s="78">
        <f t="shared" si="5"/>
        <v>0.11518582651028986</v>
      </c>
      <c r="N227" s="12"/>
      <c r="O227" s="24">
        <v>44835</v>
      </c>
      <c r="P227" s="79">
        <v>0.45195976186819492</v>
      </c>
      <c r="Q227" s="79">
        <v>5.7474466771904639E-2</v>
      </c>
      <c r="R227" s="79">
        <v>6.1210226855006676E-2</v>
      </c>
      <c r="S227" s="79">
        <v>1.7439722775165752E-2</v>
      </c>
      <c r="T227" s="79">
        <v>0.41191582172972807</v>
      </c>
      <c r="U227" s="79">
        <v>1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527.5</v>
      </c>
      <c r="L228" s="34">
        <v>170.71297321702724</v>
      </c>
      <c r="M228" s="78">
        <f t="shared" si="5"/>
        <v>-6.0768409925295863E-2</v>
      </c>
      <c r="N228" s="12"/>
      <c r="O228" s="24">
        <v>44866</v>
      </c>
      <c r="P228" s="79">
        <v>0.48120161911531018</v>
      </c>
      <c r="Q228" s="79">
        <v>6.1991937661326421E-2</v>
      </c>
      <c r="R228" s="79">
        <v>6.5225579430169822E-2</v>
      </c>
      <c r="S228" s="79">
        <v>2.3725873840060439E-2</v>
      </c>
      <c r="T228" s="79">
        <v>0.3678549899531332</v>
      </c>
      <c r="U228" s="79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301.7</v>
      </c>
      <c r="L229" s="34">
        <v>143.93719079563343</v>
      </c>
      <c r="M229" s="78">
        <f t="shared" si="5"/>
        <v>-0.156846793285908</v>
      </c>
      <c r="N229" s="12"/>
      <c r="O229" s="24">
        <v>44896</v>
      </c>
      <c r="P229" s="79">
        <v>0.57071670401472208</v>
      </c>
      <c r="Q229" s="79">
        <v>7.4281909033173638E-2</v>
      </c>
      <c r="R229" s="79">
        <v>7.8730028239116318E-2</v>
      </c>
      <c r="S229" s="79">
        <v>2.6741223602443354E-2</v>
      </c>
      <c r="T229" s="79">
        <v>0.24953013511054473</v>
      </c>
      <c r="U229" s="79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318.2</v>
      </c>
      <c r="L230" s="34">
        <v>146.14524221518798</v>
      </c>
      <c r="M230" s="78">
        <f t="shared" si="5"/>
        <v>1.5340381504941325E-2</v>
      </c>
      <c r="N230" s="12"/>
      <c r="O230" s="24">
        <v>44927</v>
      </c>
      <c r="P230" s="79">
        <v>0.56591254125527435</v>
      </c>
      <c r="Q230" s="79">
        <v>7.2537507114286567E-2</v>
      </c>
      <c r="R230" s="79">
        <v>7.7733413856270472E-2</v>
      </c>
      <c r="S230" s="79">
        <v>2.4615815213693593E-2</v>
      </c>
      <c r="T230" s="79">
        <v>0.25920072256047516</v>
      </c>
      <c r="U230" s="79">
        <v>1.0000000000000002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373.9</v>
      </c>
      <c r="L231" s="34">
        <v>153.31314362838549</v>
      </c>
      <c r="M231" s="78">
        <f t="shared" si="5"/>
        <v>4.9046423301576381E-2</v>
      </c>
      <c r="N231" s="12"/>
      <c r="O231" s="24">
        <v>44958</v>
      </c>
      <c r="P231" s="79">
        <v>0.53945424023679045</v>
      </c>
      <c r="Q231" s="79">
        <v>6.8731022410295439E-2</v>
      </c>
      <c r="R231" s="79">
        <v>7.4160406780757068E-2</v>
      </c>
      <c r="S231" s="79">
        <v>2.7321070758524958E-2</v>
      </c>
      <c r="T231" s="79">
        <v>0.29033325981363223</v>
      </c>
      <c r="U231" s="79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257.60000000000002</v>
      </c>
      <c r="L232" s="34">
        <v>139.58505460316945</v>
      </c>
      <c r="M232" s="78">
        <f t="shared" si="5"/>
        <v>-8.9542805661147029E-2</v>
      </c>
      <c r="N232" s="12"/>
      <c r="O232" s="24">
        <v>44986</v>
      </c>
      <c r="P232" s="79">
        <v>0.59250917406229753</v>
      </c>
      <c r="Q232" s="79">
        <v>7.5816340250293116E-2</v>
      </c>
      <c r="R232" s="79">
        <v>8.259842452652616E-2</v>
      </c>
      <c r="S232" s="79">
        <v>2.9377277835907368E-2</v>
      </c>
      <c r="T232" s="79">
        <v>0.219698783324976</v>
      </c>
      <c r="U232" s="79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232.8</v>
      </c>
      <c r="L233" s="34">
        <v>137.76729247464692</v>
      </c>
      <c r="M233" s="78">
        <f t="shared" si="5"/>
        <v>-1.3022612869911465E-2</v>
      </c>
      <c r="N233" s="12"/>
      <c r="O233" s="24">
        <v>45017</v>
      </c>
      <c r="P233" s="79">
        <v>0.60518794755089689</v>
      </c>
      <c r="Q233" s="79">
        <v>7.7542625282491479E-2</v>
      </c>
      <c r="R233" s="79">
        <v>8.3415442017686151E-2</v>
      </c>
      <c r="S233" s="79">
        <v>3.2686601973518178E-2</v>
      </c>
      <c r="T233" s="79">
        <v>0.20116738317540739</v>
      </c>
      <c r="U233" s="79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212.4</v>
      </c>
      <c r="L234" s="34">
        <v>135.04987246814218</v>
      </c>
      <c r="M234" s="78">
        <f t="shared" si="5"/>
        <v>-1.9724710834429837E-2</v>
      </c>
      <c r="N234" s="12"/>
      <c r="O234" s="24">
        <v>45047</v>
      </c>
      <c r="P234" s="79">
        <v>0.61736529956400821</v>
      </c>
      <c r="Q234" s="79">
        <v>7.8968264007853964E-2</v>
      </c>
      <c r="R234" s="79">
        <v>8.5511362482436487E-2</v>
      </c>
      <c r="S234" s="79">
        <v>3.0922655109622159E-2</v>
      </c>
      <c r="T234" s="79">
        <v>0.18723241883607927</v>
      </c>
      <c r="U234" s="79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209.4</v>
      </c>
      <c r="L235" s="34">
        <v>134.76713729001608</v>
      </c>
      <c r="M235" s="78">
        <f t="shared" si="5"/>
        <v>-2.0935612374813894E-3</v>
      </c>
      <c r="N235" s="12"/>
      <c r="O235" s="24">
        <v>45078</v>
      </c>
      <c r="P235" s="79">
        <v>0.61866050321269495</v>
      </c>
      <c r="Q235" s="79">
        <v>7.9336324330782443E-2</v>
      </c>
      <c r="R235" s="79">
        <v>8.5760485310582849E-2</v>
      </c>
      <c r="S235" s="79">
        <v>3.1267537195802657E-2</v>
      </c>
      <c r="T235" s="79">
        <v>0.18497514995013706</v>
      </c>
      <c r="U235" s="79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</v>
      </c>
      <c r="L236" s="34">
        <v>132.54817739256833</v>
      </c>
      <c r="M236" s="78">
        <f t="shared" si="5"/>
        <v>-1.6465140850121296E-2</v>
      </c>
      <c r="N236" s="12"/>
      <c r="O236" s="24">
        <v>45108</v>
      </c>
      <c r="P236" s="79">
        <v>0.63491176903028257</v>
      </c>
      <c r="Q236" s="79">
        <v>7.9567000426620474E-2</v>
      </c>
      <c r="R236" s="79">
        <v>8.698350912456497E-2</v>
      </c>
      <c r="S236" s="79">
        <v>3.2739964644378027E-2</v>
      </c>
      <c r="T236" s="79">
        <v>0.16579775677415409</v>
      </c>
      <c r="U236" s="79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184.4</v>
      </c>
      <c r="L237" s="34">
        <v>132.91900076819664</v>
      </c>
      <c r="M237" s="78">
        <f t="shared" si="5"/>
        <v>2.7976497521353672E-3</v>
      </c>
      <c r="N237" s="12"/>
      <c r="O237" s="24">
        <v>45139</v>
      </c>
      <c r="P237" s="79">
        <v>0.6331404637687531</v>
      </c>
      <c r="Q237" s="79">
        <v>7.9618624368877886E-2</v>
      </c>
      <c r="R237" s="79">
        <v>8.7164999218988057E-2</v>
      </c>
      <c r="S237" s="79">
        <v>3.491983393748798E-2</v>
      </c>
      <c r="T237" s="79">
        <v>0.16515607870589313</v>
      </c>
      <c r="U237" s="79">
        <v>1.0000000000000002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193.6</v>
      </c>
      <c r="L238" s="34">
        <v>134.30216344092895</v>
      </c>
      <c r="M238" s="78">
        <f t="shared" si="5"/>
        <v>1.0406056807066077E-2</v>
      </c>
      <c r="N238" s="12"/>
      <c r="O238" s="24">
        <v>45170</v>
      </c>
      <c r="P238" s="79">
        <v>0.62661982230145052</v>
      </c>
      <c r="Q238" s="79">
        <v>8.0220266202577703E-2</v>
      </c>
      <c r="R238" s="79">
        <v>8.7176846591402665E-2</v>
      </c>
      <c r="S238" s="79">
        <v>3.4372880398820256E-2</v>
      </c>
      <c r="T238" s="79">
        <v>0.17161018450574878</v>
      </c>
      <c r="U238" s="79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203.4</v>
      </c>
      <c r="L239" s="34">
        <v>135.81435943301605</v>
      </c>
      <c r="M239" s="78">
        <f t="shared" si="5"/>
        <v>1.1259654746754943E-2</v>
      </c>
      <c r="N239" s="12"/>
      <c r="O239" s="24">
        <v>45200</v>
      </c>
      <c r="P239" s="79">
        <v>0.62293008767202995</v>
      </c>
      <c r="Q239" s="79">
        <v>7.8791529367529159E-2</v>
      </c>
      <c r="R239" s="79">
        <v>8.5998635547112928E-2</v>
      </c>
      <c r="S239" s="79">
        <v>3.3990162899782753E-2</v>
      </c>
      <c r="T239" s="79">
        <v>0.17828958451354518</v>
      </c>
      <c r="U239" s="79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206</v>
      </c>
      <c r="L240" s="34">
        <v>136.24451904135134</v>
      </c>
      <c r="M240" s="78">
        <f t="shared" si="5"/>
        <v>3.167261621901174E-3</v>
      </c>
      <c r="N240" s="12"/>
      <c r="O240" s="24">
        <v>45231</v>
      </c>
      <c r="P240" s="79">
        <v>0.62096333433458428</v>
      </c>
      <c r="Q240" s="79">
        <v>7.834256992516915E-2</v>
      </c>
      <c r="R240" s="79">
        <v>8.5520211606966476E-2</v>
      </c>
      <c r="S240" s="79">
        <v>3.5175380733915108E-2</v>
      </c>
      <c r="T240" s="79">
        <v>0.17999850339936496</v>
      </c>
      <c r="U240" s="79">
        <v>1</v>
      </c>
      <c r="V240" s="12"/>
      <c r="W240" s="12"/>
    </row>
    <row r="241" spans="5:23" ht="13.5" customHeight="1">
      <c r="E241" s="12"/>
      <c r="F241" s="24">
        <v>45261</v>
      </c>
      <c r="G241" s="80">
        <f>151.6*1.0101</f>
        <v>153.13115999999999</v>
      </c>
      <c r="H241" s="80">
        <f>131/99.8*117.7</f>
        <v>154.49599198396794</v>
      </c>
      <c r="I241" s="80">
        <f>+I$172*(123.9/103.6)</f>
        <v>125.19539585568144</v>
      </c>
      <c r="J241" s="80">
        <v>3.78</v>
      </c>
      <c r="K241" s="80">
        <v>220.2</v>
      </c>
      <c r="L241" s="80">
        <v>137.91513821257186</v>
      </c>
      <c r="M241" s="78">
        <f t="shared" si="5"/>
        <v>1.2261918372756586E-2</v>
      </c>
      <c r="N241" s="12"/>
      <c r="O241" s="24">
        <v>45261</v>
      </c>
      <c r="P241" s="81">
        <v>0.61344136637363844</v>
      </c>
      <c r="Q241" s="81">
        <v>7.7591345145192905E-2</v>
      </c>
      <c r="R241" s="81">
        <v>8.4416139877854776E-2</v>
      </c>
      <c r="S241" s="81">
        <v>3.4475671363962367E-2</v>
      </c>
      <c r="T241" s="81">
        <v>0.19007547723935145</v>
      </c>
      <c r="U241" s="81">
        <v>1</v>
      </c>
      <c r="V241" s="12"/>
      <c r="W241" s="12"/>
    </row>
    <row r="242" spans="5:23" ht="13.5" customHeight="1">
      <c r="E242" s="12"/>
      <c r="F242" s="24">
        <v>45292</v>
      </c>
      <c r="G242" s="82" cm="1">
        <f t="array" ref="G242">IF(G483="","",
G483*LOOKUP($F242,_xlfn._xlws.FILTER($F$454:$F$463,G$454:G$463&lt;&gt;""),_xlfn._xlws.FILTER(G$454:G$463,G$454:G$463&lt;&gt;"")))</f>
        <v>155.05035000000001</v>
      </c>
      <c r="H242" s="82" cm="1">
        <f t="array" ref="H242">IF(H483="","",
H483*LOOKUP($F242,_xlfn._xlws.FILTER($F$454:$F$463,H$454:H$463&lt;&gt;""),_xlfn._xlws.FILTER(H$454:H$463,H$454:H$463&lt;&gt;"")))</f>
        <v>153.97094188376755</v>
      </c>
      <c r="I242" s="83" cm="1">
        <f t="array" ref="I242">IF(I483="","",
I483*LOOKUP($F242,_xlfn._xlws.FILTER($F$454:$F$463,I$454:I$463&lt;&gt;""),_xlfn._xlws.FILTER(I$454:I$463,I$454:I$463&lt;&gt;"")))</f>
        <v>125.2015771995201</v>
      </c>
      <c r="J242" s="84">
        <f>IF(J483="","",J483)</f>
        <v>3.51</v>
      </c>
      <c r="K242" s="85" cm="1">
        <f t="array" ref="K242">IF(M483="","",
ROUND(M483*LOOKUP($F242,_xlfn._xlws.FILTER($F$468:$F$477,G$468:G$477&lt;&gt;""),_xlfn._xlws.FILTER(G$468:G$477,G$468:G$477&lt;&gt;""))/LOOKUP($F242,_xlfn._xlws.FILTER($F$468:$F$477,H$468:H$477&lt;&gt;""),_xlfn._xlws.FILTER(H$468:H$477,H$468:H$477&lt;&gt;"")),1))</f>
        <v>229.8</v>
      </c>
      <c r="L242" s="86">
        <f>IF(V483="","",V483)</f>
        <v>139.70474557394462</v>
      </c>
      <c r="M242" s="78">
        <f t="shared" si="5"/>
        <v>1.2976148844620727E-2</v>
      </c>
      <c r="N242" s="12"/>
      <c r="O242" s="24">
        <v>45292</v>
      </c>
      <c r="P242" s="87">
        <f>IFERROR((G242*Q$480)/$L242*(100/Q$481),"")</f>
        <v>0.61317299168079631</v>
      </c>
      <c r="Q242" s="87">
        <f>IFERROR((H242*R$480)/$L242*(100/R$481),"")</f>
        <v>7.6337091767913812E-2</v>
      </c>
      <c r="R242" s="87">
        <f>IFERROR((I242*S$480)/$L242*(100/S$481),"")</f>
        <v>8.3065736604956406E-2</v>
      </c>
      <c r="S242" s="87">
        <f>IFERROR((J242*T$480)/$L242*(100/T$481),"")</f>
        <v>3.16030376884067E-2</v>
      </c>
      <c r="T242" s="87">
        <f>IFERROR((K242*U$480)/$L242*(100/U$481),"")</f>
        <v>0.19582114225792666</v>
      </c>
      <c r="U242" s="88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89" cm="1">
        <f t="array" ref="G243">IF(G484="","",
G484*LOOKUP($F243,_xlfn._xlws.FILTER($F$454:$F$463,G$454:G$463&lt;&gt;""),_xlfn._xlws.FILTER(G$454:G$463,G$454:G$463&lt;&gt;"")))</f>
        <v>155.05035000000001</v>
      </c>
      <c r="H243" s="89" cm="1">
        <f t="array" ref="H243">IF(H484="","",
H484*LOOKUP($F243,_xlfn._xlws.FILTER($F$454:$F$463,H$454:H$463&lt;&gt;""),_xlfn._xlws.FILTER(H$454:H$463,H$454:H$463&lt;&gt;"")))</f>
        <v>153.18336673346695</v>
      </c>
      <c r="I243" s="90" cm="1">
        <f t="array" ref="I243">IF(I484="","",
I484*LOOKUP($F243,_xlfn._xlws.FILTER($F$454:$F$463,I$454:I$463&lt;&gt;""),_xlfn._xlws.FILTER(I$454:I$463,I$454:I$463&lt;&gt;"")))</f>
        <v>124.99882160891359</v>
      </c>
      <c r="J243" s="91">
        <f t="shared" ref="J243:J306" si="6">IF(J484="","",J484)</f>
        <v>3.18</v>
      </c>
      <c r="K243" s="92" cm="1">
        <f t="array" ref="K243">IF(M484="","",
ROUND(M484*LOOKUP($F243,_xlfn._xlws.FILTER($F$468:$F$477,G$468:G$477&lt;&gt;""),_xlfn._xlws.FILTER(G$468:G$477,G$468:G$477&lt;&gt;""))/LOOKUP($F243,_xlfn._xlws.FILTER($F$468:$F$477,H$468:H$477&lt;&gt;""),_xlfn._xlws.FILTER(H$468:H$477,H$468:H$477&lt;&gt;"")),1))</f>
        <v>210.3</v>
      </c>
      <c r="L243" s="86">
        <f t="shared" ref="L243:L306" si="7">IF(V484="","",V484)</f>
        <v>136.89487900297311</v>
      </c>
      <c r="M243" s="78">
        <f t="shared" si="5"/>
        <v>-2.0112892797075843E-2</v>
      </c>
      <c r="N243" s="12"/>
      <c r="O243" s="24">
        <v>45323</v>
      </c>
      <c r="P243" s="87">
        <f t="shared" ref="P243:P306" si="8">IFERROR((G243*Q$480)/$L243*(100/Q$481),"")</f>
        <v>0.62575881157482638</v>
      </c>
      <c r="Q243" s="87">
        <f t="shared" ref="Q243:Q306" si="9">IFERROR((H243*R$480)/$L243*(100/R$481),"")</f>
        <v>7.7505480123180842E-2</v>
      </c>
      <c r="R243" s="87">
        <f t="shared" ref="R243:R306" si="10">IFERROR((I243*S$480)/$L243*(100/S$481),"")</f>
        <v>8.4633440509464974E-2</v>
      </c>
      <c r="S243" s="87">
        <f t="shared" ref="S243:S306" si="11">IFERROR((J243*T$480)/$L243*(100/T$481),"")</f>
        <v>2.9219500606104683E-2</v>
      </c>
      <c r="T243" s="87">
        <f t="shared" ref="T243:T306" si="12">IFERROR((K243*U$480)/$L243*(100/U$481),"")</f>
        <v>0.18288276718642307</v>
      </c>
      <c r="U243" s="78">
        <f t="shared" ref="U243:U306" si="13">IF(P243="","",SUM(P243:T243))</f>
        <v>0.99999999999999989</v>
      </c>
      <c r="V243" s="12"/>
      <c r="W243" s="12"/>
    </row>
    <row r="244" spans="5:23" ht="13.5" customHeight="1">
      <c r="E244" s="12"/>
      <c r="F244" s="24">
        <v>45352</v>
      </c>
      <c r="G244" s="89" cm="1">
        <f t="array" ref="G244">IF(G485="","",
G485*LOOKUP($F244,_xlfn._xlws.FILTER($F$454:$F$463,G$454:G$463&lt;&gt;""),_xlfn._xlws.FILTER(G$454:G$463,G$454:G$463&lt;&gt;"")))</f>
        <v>155.05035000000001</v>
      </c>
      <c r="H244" s="89" cm="1">
        <f t="array" ref="H244">IF(H485="","",
H485*LOOKUP($F244,_xlfn._xlws.FILTER($F$454:$F$463,H$454:H$463&lt;&gt;""),_xlfn._xlws.FILTER(H$454:H$463,H$454:H$463&lt;&gt;"")))</f>
        <v>154.62725450901803</v>
      </c>
      <c r="I244" s="90" cm="1">
        <f t="array" ref="I244">IF(I485="","",
I485*LOOKUP($F244,_xlfn._xlws.FILTER($F$454:$F$463,I$454:I$463&lt;&gt;""),_xlfn._xlws.FILTER(I$454:I$463,I$454:I$463&lt;&gt;"")))</f>
        <v>123.98504365588104</v>
      </c>
      <c r="J244" s="91">
        <f t="shared" si="6"/>
        <v>3.23</v>
      </c>
      <c r="K244" s="92" cm="1">
        <f t="array" ref="K244">IF(M485="","",
ROUND(M485*LOOKUP($F244,_xlfn._xlws.FILTER($F$468:$F$477,G$468:G$477&lt;&gt;""),_xlfn._xlws.FILTER(G$468:G$477,G$468:G$477&lt;&gt;""))/LOOKUP($F244,_xlfn._xlws.FILTER($F$468:$F$477,H$468:H$477&lt;&gt;""),_xlfn._xlws.FILTER(H$468:H$477,H$468:H$477&lt;&gt;"")),1))</f>
        <v>198.6</v>
      </c>
      <c r="L244" s="86">
        <f t="shared" si="7"/>
        <v>135.57095948397628</v>
      </c>
      <c r="M244" s="78">
        <f t="shared" si="5"/>
        <v>-9.6710667969404085E-3</v>
      </c>
      <c r="N244" s="12"/>
      <c r="O244" s="24">
        <v>45352</v>
      </c>
      <c r="P244" s="87">
        <f t="shared" si="8"/>
        <v>0.63186966531504862</v>
      </c>
      <c r="Q244" s="87">
        <f t="shared" si="9"/>
        <v>7.9000052129094556E-2</v>
      </c>
      <c r="R244" s="87">
        <f t="shared" si="10"/>
        <v>8.4766823522487475E-2</v>
      </c>
      <c r="S244" s="87">
        <f t="shared" si="11"/>
        <v>2.9968756562803685E-2</v>
      </c>
      <c r="T244" s="87">
        <f t="shared" si="12"/>
        <v>0.17439470247056557</v>
      </c>
      <c r="U244" s="78">
        <f t="shared" si="13"/>
        <v>0.99999999999999989</v>
      </c>
      <c r="V244" s="12"/>
      <c r="W244" s="12"/>
    </row>
    <row r="245" spans="5:23" ht="13.5" customHeight="1">
      <c r="E245" s="12"/>
      <c r="F245" s="24">
        <v>45383</v>
      </c>
      <c r="G245" s="89" cm="1">
        <f t="array" ref="G245">IF(G486="","",
G486*LOOKUP($F245,_xlfn._xlws.FILTER($F$454:$F$463,G$454:G$463&lt;&gt;""),_xlfn._xlws.FILTER(G$454:G$463,G$454:G$463&lt;&gt;"")))</f>
        <v>156.36348000000001</v>
      </c>
      <c r="H245" s="89" cm="1">
        <f t="array" ref="H245">IF(H486="","",
H486*LOOKUP($F245,_xlfn._xlws.FILTER($F$454:$F$463,H$454:H$463&lt;&gt;""),_xlfn._xlws.FILTER(H$454:H$463,H$454:H$463&lt;&gt;"")))</f>
        <v>155.41482965931866</v>
      </c>
      <c r="I245" s="90" cm="1">
        <f t="array" ref="I245">IF(I486="","",
I486*LOOKUP($F245,_xlfn._xlws.FILTER($F$454:$F$463,I$454:I$463&lt;&gt;""),_xlfn._xlws.FILTER(I$454:I$463,I$454:I$463&lt;&gt;"")))</f>
        <v>124.28917704179081</v>
      </c>
      <c r="J245" s="91">
        <f t="shared" si="6"/>
        <v>3.38</v>
      </c>
      <c r="K245" s="92" cm="1">
        <f t="array" ref="K245">IF(M486="","",
ROUND(M486*LOOKUP($F245,_xlfn._xlws.FILTER($F$468:$F$477,G$468:G$477&lt;&gt;""),_xlfn._xlws.FILTER(G$468:G$477,G$468:G$477&lt;&gt;""))/LOOKUP($F245,_xlfn._xlws.FILTER($F$468:$F$477,H$468:H$477&lt;&gt;""),_xlfn._xlws.FILTER(H$468:H$477,H$468:H$477&lt;&gt;"")),1))</f>
        <v>185.5</v>
      </c>
      <c r="L245" s="86">
        <f t="shared" si="7"/>
        <v>135.00834126758068</v>
      </c>
      <c r="M245" s="78">
        <f t="shared" si="5"/>
        <v>-4.1499906656786711E-3</v>
      </c>
      <c r="N245" s="12"/>
      <c r="O245" s="24">
        <v>45383</v>
      </c>
      <c r="P245" s="87">
        <f t="shared" si="8"/>
        <v>0.63987648594398205</v>
      </c>
      <c r="Q245" s="87">
        <f t="shared" si="9"/>
        <v>7.9733321846029326E-2</v>
      </c>
      <c r="R245" s="87">
        <f t="shared" si="10"/>
        <v>8.5328869234523555E-2</v>
      </c>
      <c r="S245" s="87">
        <f t="shared" si="11"/>
        <v>3.1491182597507758E-2</v>
      </c>
      <c r="T245" s="87">
        <f t="shared" si="12"/>
        <v>0.16357014037795728</v>
      </c>
      <c r="U245" s="78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9" cm="1">
        <f t="array" ref="G246">IF(G487="","",
G487*LOOKUP($F246,_xlfn._xlws.FILTER($F$454:$F$463,G$454:G$463&lt;&gt;""),_xlfn._xlws.FILTER(G$454:G$463,G$454:G$463&lt;&gt;"")))</f>
        <v>156.36348000000001</v>
      </c>
      <c r="H246" s="89" cm="1">
        <f t="array" ref="H246">IF(H487="","",
H487*LOOKUP($F246,_xlfn._xlws.FILTER($F$454:$F$463,H$454:H$463&lt;&gt;""),_xlfn._xlws.FILTER(H$454:H$463,H$454:H$463&lt;&gt;"")))</f>
        <v>155.41482965931866</v>
      </c>
      <c r="I246" s="90" cm="1">
        <f t="array" ref="I246">IF(I487="","",
I487*LOOKUP($F246,_xlfn._xlws.FILTER($F$454:$F$463,I$454:I$463&lt;&gt;""),_xlfn._xlws.FILTER(I$454:I$463,I$454:I$463&lt;&gt;"")))</f>
        <v>123.88366586057779</v>
      </c>
      <c r="J246" s="91">
        <f t="shared" si="6"/>
        <v>3.39</v>
      </c>
      <c r="K246" s="92" cm="1">
        <f t="array" ref="K246">IF(M487="","",
ROUND(M487*LOOKUP($F246,_xlfn._xlws.FILTER($F$468:$F$477,G$468:G$477&lt;&gt;""),_xlfn._xlws.FILTER(G$468:G$477,G$468:G$477&lt;&gt;""))/LOOKUP($F246,_xlfn._xlws.FILTER($F$468:$F$477,H$468:H$477&lt;&gt;""),_xlfn._xlws.FILTER(H$468:H$477,H$468:H$477&lt;&gt;"")),1))</f>
        <v>187.2</v>
      </c>
      <c r="L246" s="86">
        <f t="shared" si="7"/>
        <v>135.18571483599544</v>
      </c>
      <c r="M246" s="78">
        <f t="shared" si="5"/>
        <v>1.3137971087520128E-3</v>
      </c>
      <c r="N246" s="12"/>
      <c r="O246" s="24">
        <v>45413</v>
      </c>
      <c r="P246" s="87">
        <f t="shared" si="8"/>
        <v>0.63903692108467514</v>
      </c>
      <c r="Q246" s="87">
        <f t="shared" si="9"/>
        <v>7.9628705882467274E-2</v>
      </c>
      <c r="R246" s="87">
        <f t="shared" si="10"/>
        <v>8.4938879164882769E-2</v>
      </c>
      <c r="S246" s="87">
        <f t="shared" si="11"/>
        <v>3.1542910791790446E-2</v>
      </c>
      <c r="T246" s="87">
        <f t="shared" si="12"/>
        <v>0.16485258307618419</v>
      </c>
      <c r="U246" s="78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9" cm="1">
        <f t="array" ref="G247">IF(G488="","",
G488*LOOKUP($F247,_xlfn._xlws.FILTER($F$454:$F$463,G$454:G$463&lt;&gt;""),_xlfn._xlws.FILTER(G$454:G$463,G$454:G$463&lt;&gt;"")))</f>
        <v>156.36348000000001</v>
      </c>
      <c r="H247" s="89" cm="1">
        <f t="array" ref="H247">IF(H488="","",
H488*LOOKUP($F247,_xlfn._xlws.FILTER($F$454:$F$463,H$454:H$463&lt;&gt;""),_xlfn._xlws.FILTER(H$454:H$463,H$454:H$463&lt;&gt;"")))</f>
        <v>155.54609218436875</v>
      </c>
      <c r="I247" s="90" cm="1">
        <f t="array" ref="I247">IF(I488="","",
I488*LOOKUP($F247,_xlfn._xlws.FILTER($F$454:$F$463,I$454:I$463&lt;&gt;""),_xlfn._xlws.FILTER(I$454:I$463,I$454:I$463&lt;&gt;"")))</f>
        <v>124.39055483709407</v>
      </c>
      <c r="J247" s="91">
        <f t="shared" si="6"/>
        <v>3.43</v>
      </c>
      <c r="K247" s="92" cm="1">
        <f t="array" ref="K247">IF(M488="","",
ROUND(M488*LOOKUP($F247,_xlfn._xlws.FILTER($F$468:$F$477,G$468:G$477&lt;&gt;""),_xlfn._xlws.FILTER(G$468:G$477,G$468:G$477&lt;&gt;""))/LOOKUP($F247,_xlfn._xlws.FILTER($F$468:$F$477,H$468:H$477&lt;&gt;""),_xlfn._xlws.FILTER(H$468:H$477,H$468:H$477&lt;&gt;"")),1))</f>
        <v>204</v>
      </c>
      <c r="L247" s="86">
        <f t="shared" si="7"/>
        <v>137.29210357842908</v>
      </c>
      <c r="M247" s="78">
        <f t="shared" si="5"/>
        <v>1.5581444718393955E-2</v>
      </c>
      <c r="N247" s="12"/>
      <c r="O247" s="24">
        <v>45444</v>
      </c>
      <c r="P247" s="87">
        <f t="shared" si="8"/>
        <v>0.62923256860199017</v>
      </c>
      <c r="Q247" s="87">
        <f t="shared" si="9"/>
        <v>7.8473233507263124E-2</v>
      </c>
      <c r="R247" s="87">
        <f t="shared" si="10"/>
        <v>8.3977922234140828E-2</v>
      </c>
      <c r="S247" s="87">
        <f t="shared" si="11"/>
        <v>3.1425444700396502E-2</v>
      </c>
      <c r="T247" s="87">
        <f t="shared" si="12"/>
        <v>0.17689083095620936</v>
      </c>
      <c r="U247" s="78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9" cm="1">
        <f t="array" ref="G248">IF(G489="","",
G489*LOOKUP($F248,_xlfn._xlws.FILTER($F$454:$F$463,G$454:G$463&lt;&gt;""),_xlfn._xlws.FILTER(G$454:G$463,G$454:G$463&lt;&gt;"")))</f>
        <v>157.67660999999998</v>
      </c>
      <c r="H248" s="89" cm="1">
        <f t="array" ref="H248">IF(H489="","",
H489*LOOKUP($F248,_xlfn._xlws.FILTER($F$454:$F$463,H$454:H$463&lt;&gt;""),_xlfn._xlws.FILTER(H$454:H$463,H$454:H$463&lt;&gt;"")))</f>
        <v>155.54609218436875</v>
      </c>
      <c r="I248" s="90" cm="1">
        <f t="array" ref="I248">IF(I489="","",
I489*LOOKUP($F248,_xlfn._xlws.FILTER($F$454:$F$463,I$454:I$463&lt;&gt;""),_xlfn._xlws.FILTER(I$454:I$463,I$454:I$463&lt;&gt;"")))</f>
        <v>124.89744381361034</v>
      </c>
      <c r="J248" s="91">
        <f t="shared" si="6"/>
        <v>3.49</v>
      </c>
      <c r="K248" s="92" cm="1">
        <f t="array" ref="K248">IF(M489="","",
ROUND(M489*LOOKUP($F248,_xlfn._xlws.FILTER($F$468:$F$477,G$468:G$477&lt;&gt;""),_xlfn._xlws.FILTER(G$468:G$477,G$468:G$477&lt;&gt;""))/LOOKUP($F248,_xlfn._xlws.FILTER($F$468:$F$477,H$468:H$477&lt;&gt;""),_xlfn._xlws.FILTER(H$468:H$477,H$468:H$477&lt;&gt;"")),1))</f>
        <v>210.3</v>
      </c>
      <c r="L248" s="86">
        <f t="shared" si="7"/>
        <v>138.8900439647856</v>
      </c>
      <c r="M248" s="78">
        <f t="shared" si="5"/>
        <v>1.1638982466633196E-2</v>
      </c>
      <c r="N248" s="12"/>
      <c r="O248" s="24">
        <v>45474</v>
      </c>
      <c r="P248" s="87">
        <f t="shared" si="8"/>
        <v>0.62721665775667668</v>
      </c>
      <c r="Q248" s="87">
        <f t="shared" si="9"/>
        <v>7.7570393062479079E-2</v>
      </c>
      <c r="R248" s="87">
        <f t="shared" si="10"/>
        <v>8.335002112177349E-2</v>
      </c>
      <c r="S248" s="87">
        <f t="shared" si="11"/>
        <v>3.1607284306363032E-2</v>
      </c>
      <c r="T248" s="87">
        <f t="shared" si="12"/>
        <v>0.18025564375270756</v>
      </c>
      <c r="U248" s="78">
        <f t="shared" si="13"/>
        <v>0.99999999999999978</v>
      </c>
      <c r="V248" s="12"/>
      <c r="W248" s="12"/>
    </row>
    <row r="249" spans="5:23" ht="13.5" customHeight="1">
      <c r="E249" s="12"/>
      <c r="F249" s="24">
        <v>45505</v>
      </c>
      <c r="G249" s="89" cm="1">
        <f t="array" ref="G249">IF(G490="","",
G490*LOOKUP($F249,_xlfn._xlws.FILTER($F$454:$F$463,G$454:G$463&lt;&gt;""),_xlfn._xlws.FILTER(G$454:G$463,G$454:G$463&lt;&gt;"")))</f>
        <v>157.67660999999998</v>
      </c>
      <c r="H249" s="89" cm="1">
        <f t="array" ref="H249">IF(H490="","",
H490*LOOKUP($F249,_xlfn._xlws.FILTER($F$454:$F$463,H$454:H$463&lt;&gt;""),_xlfn._xlws.FILTER(H$454:H$463,H$454:H$463&lt;&gt;"")))</f>
        <v>155.54609218436875</v>
      </c>
      <c r="I249" s="90" cm="1">
        <f t="array" ref="I249">IF(I490="","",
I490*LOOKUP($F249,_xlfn._xlws.FILTER($F$454:$F$463,I$454:I$463&lt;&gt;""),_xlfn._xlws.FILTER(I$454:I$463,I$454:I$463&lt;&gt;"")))</f>
        <v>124.89744381361034</v>
      </c>
      <c r="J249" s="91">
        <f t="shared" si="6"/>
        <v>3.4</v>
      </c>
      <c r="K249" s="92" cm="1">
        <f t="array" ref="K249">IF(M490="","",
ROUND(M490*LOOKUP($F249,_xlfn._xlws.FILTER($F$468:$F$477,G$468:G$477&lt;&gt;""),_xlfn._xlws.FILTER(G$468:G$477,G$468:G$477&lt;&gt;""))/LOOKUP($F249,_xlfn._xlws.FILTER($F$468:$F$477,H$468:H$477&lt;&gt;""),_xlfn._xlws.FILTER(H$468:H$477,H$468:H$477&lt;&gt;"")),1))</f>
        <v>216.4</v>
      </c>
      <c r="L249" s="86">
        <f t="shared" si="7"/>
        <v>139.50302689380626</v>
      </c>
      <c r="M249" s="78">
        <f t="shared" si="5"/>
        <v>4.4134403843667513E-3</v>
      </c>
      <c r="N249" s="12"/>
      <c r="O249" s="24">
        <v>45505</v>
      </c>
      <c r="P249" s="87">
        <f t="shared" si="8"/>
        <v>0.62446063795866258</v>
      </c>
      <c r="Q249" s="87">
        <f t="shared" si="9"/>
        <v>7.7229545069403507E-2</v>
      </c>
      <c r="R249" s="87">
        <f t="shared" si="10"/>
        <v>8.2983777168371312E-2</v>
      </c>
      <c r="S249" s="87">
        <f t="shared" si="11"/>
        <v>3.0656894369783087E-2</v>
      </c>
      <c r="T249" s="87">
        <f t="shared" si="12"/>
        <v>0.18466914543377952</v>
      </c>
      <c r="U249" s="78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9" cm="1">
        <f t="array" ref="G250">IF(G491="","",
G491*LOOKUP($F250,_xlfn._xlws.FILTER($F$454:$F$463,G$454:G$463&lt;&gt;""),_xlfn._xlws.FILTER(G$454:G$463,G$454:G$463&lt;&gt;"")))</f>
        <v>157.67660999999998</v>
      </c>
      <c r="H250" s="89" cm="1">
        <f t="array" ref="H250">IF(H491="","",
H491*LOOKUP($F250,_xlfn._xlws.FILTER($F$454:$F$463,H$454:H$463&lt;&gt;""),_xlfn._xlws.FILTER(H$454:H$463,H$454:H$463&lt;&gt;"")))</f>
        <v>157.25250501002006</v>
      </c>
      <c r="I250" s="90" cm="1">
        <f t="array" ref="I250">IF(I491="","",
I491*LOOKUP($F250,_xlfn._xlws.FILTER($F$454:$F$463,I$454:I$463&lt;&gt;""),_xlfn._xlws.FILTER(I$454:I$463,I$454:I$463&lt;&gt;"")))</f>
        <v>125.10019940421685</v>
      </c>
      <c r="J250" s="91">
        <f t="shared" si="6"/>
        <v>3.12</v>
      </c>
      <c r="K250" s="92" cm="1">
        <f t="array" ref="K250">IF(M491="","",
ROUND(M491*LOOKUP($F250,_xlfn._xlws.FILTER($F$468:$F$477,G$468:G$477&lt;&gt;""),_xlfn._xlws.FILTER(G$468:G$477,G$468:G$477&lt;&gt;""))/LOOKUP($F250,_xlfn._xlws.FILTER($F$468:$F$477,H$468:H$477&lt;&gt;""),_xlfn._xlws.FILTER(H$468:H$477,H$468:H$477&lt;&gt;"")),1))</f>
        <v>212</v>
      </c>
      <c r="L250" s="86">
        <f t="shared" si="7"/>
        <v>138.76400220844329</v>
      </c>
      <c r="M250" s="78">
        <f t="shared" si="5"/>
        <v>-5.2975530482614053E-3</v>
      </c>
      <c r="N250" s="12"/>
      <c r="O250" s="24">
        <v>45536</v>
      </c>
      <c r="P250" s="87">
        <f t="shared" si="8"/>
        <v>0.62778636955435208</v>
      </c>
      <c r="Q250" s="87">
        <f t="shared" si="9"/>
        <v>7.8492607777348275E-2</v>
      </c>
      <c r="R250" s="87">
        <f t="shared" si="10"/>
        <v>8.3561160774322213E-2</v>
      </c>
      <c r="S250" s="87">
        <f t="shared" si="11"/>
        <v>2.8282034529326941E-2</v>
      </c>
      <c r="T250" s="87">
        <f t="shared" si="12"/>
        <v>0.18187782736465055</v>
      </c>
      <c r="U250" s="78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9" cm="1">
        <f t="array" ref="G251">IF(G492="","",
G492*LOOKUP($F251,_xlfn._xlws.FILTER($F$454:$F$463,G$454:G$463&lt;&gt;""),_xlfn._xlws.FILTER(G$454:G$463,G$454:G$463&lt;&gt;"")))</f>
        <v>160.50489000000002</v>
      </c>
      <c r="H251" s="89" cm="1">
        <f t="array" ref="H251">IF(H492="","",
H492*LOOKUP($F251,_xlfn._xlws.FILTER($F$454:$F$463,H$454:H$463&lt;&gt;""),_xlfn._xlws.FILTER(H$454:H$463,H$454:H$463&lt;&gt;"")))</f>
        <v>156.59619238476955</v>
      </c>
      <c r="I251" s="90" cm="1">
        <f t="array" ref="I251">IF(I492="","",
I492*LOOKUP($F251,_xlfn._xlws.FILTER($F$454:$F$463,I$454:I$463&lt;&gt;""),_xlfn._xlws.FILTER(I$454:I$463,I$454:I$463&lt;&gt;"")))</f>
        <v>125.30295499482335</v>
      </c>
      <c r="J251" s="91">
        <f t="shared" si="6"/>
        <v>3.05</v>
      </c>
      <c r="K251" s="92" cm="1">
        <f t="array" ref="K251">IF(M492="","",
ROUND(M492*LOOKUP($F251,_xlfn._xlws.FILTER($F$468:$F$477,G$468:G$477&lt;&gt;""),_xlfn._xlws.FILTER(G$468:G$477,G$468:G$477&lt;&gt;""))/LOOKUP($F251,_xlfn._xlws.FILTER($F$468:$F$477,H$468:H$477&lt;&gt;""),_xlfn._xlws.FILTER(H$468:H$477,H$468:H$477&lt;&gt;"")),1))</f>
        <v>226.9</v>
      </c>
      <c r="L251" s="86">
        <f t="shared" si="7"/>
        <v>141.98568117017152</v>
      </c>
      <c r="M251" s="78">
        <f t="shared" si="5"/>
        <v>2.3216964850068411E-2</v>
      </c>
      <c r="N251" s="12"/>
      <c r="O251" s="24">
        <v>45566</v>
      </c>
      <c r="P251" s="87">
        <f t="shared" si="8"/>
        <v>0.62454702527608918</v>
      </c>
      <c r="Q251" s="87">
        <f t="shared" si="9"/>
        <v>7.6391432054536176E-2</v>
      </c>
      <c r="R251" s="87">
        <f t="shared" si="10"/>
        <v>8.1797502414822587E-2</v>
      </c>
      <c r="S251" s="87">
        <f t="shared" si="11"/>
        <v>2.7020175244455245E-2</v>
      </c>
      <c r="T251" s="87">
        <f t="shared" si="12"/>
        <v>0.19024386501009682</v>
      </c>
      <c r="U251" s="78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9" cm="1">
        <f t="array" ref="G252">IF(G493="","",
G493*LOOKUP($F252,_xlfn._xlws.FILTER($F$454:$F$463,G$454:G$463&lt;&gt;""),_xlfn._xlws.FILTER(G$454:G$463,G$454:G$463&lt;&gt;"")))</f>
        <v>160.50489000000002</v>
      </c>
      <c r="H252" s="89" cm="1">
        <f t="array" ref="H252">IF(H493="","",
H493*LOOKUP($F252,_xlfn._xlws.FILTER($F$454:$F$463,H$454:H$463&lt;&gt;""),_xlfn._xlws.FILTER(H$454:H$463,H$454:H$463&lt;&gt;"")))</f>
        <v>156.07114228456916</v>
      </c>
      <c r="I252" s="90" cm="1">
        <f t="array" ref="I252">IF(I493="","",
I493*LOOKUP($F252,_xlfn._xlws.FILTER($F$454:$F$463,I$454:I$463&lt;&gt;""),_xlfn._xlws.FILTER(I$454:I$463,I$454:I$463&lt;&gt;"")))</f>
        <v>125.2015771995201</v>
      </c>
      <c r="J252" s="91">
        <f t="shared" si="6"/>
        <v>2.82</v>
      </c>
      <c r="K252" s="92" cm="1">
        <f t="array" ref="K252">IF(M493="","",
ROUND(M493*LOOKUP($F252,_xlfn._xlws.FILTER($F$468:$F$477,G$468:G$477&lt;&gt;""),_xlfn._xlws.FILTER(G$468:G$477,G$468:G$477&lt;&gt;""))/LOOKUP($F252,_xlfn._xlws.FILTER($F$468:$F$477,H$468:H$477&lt;&gt;""),_xlfn._xlws.FILTER(H$468:H$477,H$468:H$477&lt;&gt;"")),1))</f>
        <v>226.6</v>
      </c>
      <c r="L252" s="86">
        <f t="shared" si="7"/>
        <v>141.6148951017696</v>
      </c>
      <c r="M252" s="78">
        <f t="shared" si="5"/>
        <v>-2.6114328243953544E-3</v>
      </c>
      <c r="N252" s="12"/>
      <c r="O252" s="24">
        <v>45597</v>
      </c>
      <c r="P252" s="87">
        <f t="shared" si="8"/>
        <v>0.6261822581791523</v>
      </c>
      <c r="Q252" s="87">
        <f t="shared" si="9"/>
        <v>7.6334642634535446E-2</v>
      </c>
      <c r="R252" s="87">
        <f t="shared" si="10"/>
        <v>8.1945317898715314E-2</v>
      </c>
      <c r="S252" s="87">
        <f t="shared" si="11"/>
        <v>2.504799942669611E-2</v>
      </c>
      <c r="T252" s="87">
        <f t="shared" si="12"/>
        <v>0.19048978186090101</v>
      </c>
      <c r="U252" s="78">
        <f t="shared" si="13"/>
        <v>1.0000000000000002</v>
      </c>
      <c r="V252" s="12"/>
      <c r="W252" s="12"/>
    </row>
    <row r="253" spans="5:23" ht="13.5" customHeight="1">
      <c r="E253" s="12"/>
      <c r="F253" s="24">
        <v>45627</v>
      </c>
      <c r="G253" s="89" cm="1">
        <f t="array" ref="G253">IF(G494="","",
G494*LOOKUP($F253,_xlfn._xlws.FILTER($F$454:$F$463,G$454:G$463&lt;&gt;""),_xlfn._xlws.FILTER(G$454:G$463,G$454:G$463&lt;&gt;"")))</f>
        <v>160.50489000000002</v>
      </c>
      <c r="H253" s="89" cm="1">
        <f t="array" ref="H253">IF(H494="","",
H494*LOOKUP($F253,_xlfn._xlws.FILTER($F$454:$F$463,H$454:H$463&lt;&gt;""),_xlfn._xlws.FILTER(H$454:H$463,H$454:H$463&lt;&gt;"")))</f>
        <v>156.98997995991985</v>
      </c>
      <c r="I253" s="90" cm="1">
        <f t="array" ref="I253">IF(I494="","",
I494*LOOKUP($F253,_xlfn._xlws.FILTER($F$454:$F$463,I$454:I$463&lt;&gt;""),_xlfn._xlws.FILTER(I$454:I$463,I$454:I$463&lt;&gt;"")))</f>
        <v>124.59331042770059</v>
      </c>
      <c r="J253" s="91">
        <f t="shared" si="6"/>
        <v>2.9</v>
      </c>
      <c r="K253" s="92" cm="1">
        <f t="array" ref="K253">IF(M494="","",
ROUND(M494*LOOKUP($F253,_xlfn._xlws.FILTER($F$468:$F$477,G$468:G$477&lt;&gt;""),_xlfn._xlws.FILTER(G$468:G$477,G$468:G$477&lt;&gt;""))/LOOKUP($F253,_xlfn._xlws.FILTER($F$468:$F$477,H$468:H$477&lt;&gt;""),_xlfn._xlws.FILTER(H$468:H$477,H$468:H$477&lt;&gt;"")),1))</f>
        <v>228.6</v>
      </c>
      <c r="L253" s="86">
        <f t="shared" si="7"/>
        <v>141.96088270659277</v>
      </c>
      <c r="M253" s="78">
        <f t="shared" si="5"/>
        <v>2.4431582890664938E-3</v>
      </c>
      <c r="N253" s="12"/>
      <c r="O253" s="24">
        <v>45627</v>
      </c>
      <c r="P253" s="87">
        <f t="shared" si="8"/>
        <v>0.62465612439103013</v>
      </c>
      <c r="Q253" s="87">
        <f t="shared" si="9"/>
        <v>7.6596909221696097E-2</v>
      </c>
      <c r="R253" s="87">
        <f t="shared" si="10"/>
        <v>8.1348455839756584E-2</v>
      </c>
      <c r="S253" s="87">
        <f t="shared" si="11"/>
        <v>2.5695802058921392E-2</v>
      </c>
      <c r="T253" s="87">
        <f t="shared" si="12"/>
        <v>0.19170270848859591</v>
      </c>
      <c r="U253" s="78">
        <f t="shared" si="13"/>
        <v>1.0000000000000002</v>
      </c>
      <c r="V253" s="12"/>
      <c r="W253" s="12"/>
    </row>
    <row r="254" spans="5:23" ht="13.5" customHeight="1">
      <c r="E254" s="12"/>
      <c r="F254" s="24">
        <v>45658</v>
      </c>
      <c r="G254" s="89" cm="1">
        <f t="array" ref="G254">IF(G495="","",
G495*LOOKUP($F254,_xlfn._xlws.FILTER($F$454:$F$463,G$454:G$463&lt;&gt;""),_xlfn._xlws.FILTER(G$454:G$463,G$454:G$463&lt;&gt;"")))</f>
        <v>161.11095</v>
      </c>
      <c r="H254" s="89" cm="1">
        <f t="array" ref="H254">IF(H495="","",
H495*LOOKUP($F254,_xlfn._xlws.FILTER($F$454:$F$463,H$454:H$463&lt;&gt;""),_xlfn._xlws.FILTER(H$454:H$463,H$454:H$463&lt;&gt;"")))</f>
        <v>156.46492985971946</v>
      </c>
      <c r="I254" s="90" cm="1">
        <f t="array" ref="I254">IF(I495="","",
I495*LOOKUP($F254,_xlfn._xlws.FILTER($F$454:$F$463,I$454:I$463&lt;&gt;""),_xlfn._xlws.FILTER(I$454:I$463,I$454:I$463&lt;&gt;"")))</f>
        <v>124.89744381361034</v>
      </c>
      <c r="J254" s="91">
        <f t="shared" si="6"/>
        <v>2.67</v>
      </c>
      <c r="K254" s="92" cm="1">
        <f t="array" ref="K254">IF(M495="","",
ROUND(M495*LOOKUP($F254,_xlfn._xlws.FILTER($F$468:$F$477,G$468:G$477&lt;&gt;""),_xlfn._xlws.FILTER(G$468:G$477,G$468:G$477&lt;&gt;""))/LOOKUP($F254,_xlfn._xlws.FILTER($F$468:$F$477,H$468:H$477&lt;&gt;""),_xlfn._xlws.FILTER(H$468:H$477,H$468:H$477&lt;&gt;"")),1))</f>
        <v>232.9</v>
      </c>
      <c r="L254" s="86">
        <f t="shared" si="7"/>
        <v>142.51014146513387</v>
      </c>
      <c r="M254" s="78">
        <f t="shared" si="5"/>
        <v>3.869085258340732E-3</v>
      </c>
      <c r="N254" s="12"/>
      <c r="O254" s="24">
        <v>45658</v>
      </c>
      <c r="P254" s="87">
        <f t="shared" si="8"/>
        <v>0.62459817715788801</v>
      </c>
      <c r="Q254" s="87">
        <f t="shared" si="9"/>
        <v>7.6046501868449801E-2</v>
      </c>
      <c r="R254" s="87">
        <f t="shared" si="10"/>
        <v>8.1232731783521528E-2</v>
      </c>
      <c r="S254" s="87">
        <f t="shared" si="11"/>
        <v>2.3566677651915842E-2</v>
      </c>
      <c r="T254" s="87">
        <f t="shared" si="12"/>
        <v>0.19455591153822471</v>
      </c>
      <c r="U254" s="78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89" cm="1">
        <f t="array" ref="G255">IF(G496="","",
G496*LOOKUP($F255,_xlfn._xlws.FILTER($F$454:$F$463,G$454:G$463&lt;&gt;""),_xlfn._xlws.FILTER(G$454:G$463,G$454:G$463&lt;&gt;"")))</f>
        <v>161.11095</v>
      </c>
      <c r="H255" s="89" cm="1">
        <f t="array" ref="H255">IF(H496="","",
H496*LOOKUP($F255,_xlfn._xlws.FILTER($F$454:$F$463,H$454:H$463&lt;&gt;""),_xlfn._xlws.FILTER(H$454:H$463,H$454:H$463&lt;&gt;"")))</f>
        <v>156.07114228456916</v>
      </c>
      <c r="I255" s="90" cm="1">
        <f t="array" ref="I255">IF(I496="","",
I496*LOOKUP($F255,_xlfn._xlws.FILTER($F$454:$F$463,I$454:I$463&lt;&gt;""),_xlfn._xlws.FILTER(I$454:I$463,I$454:I$463&lt;&gt;"")))</f>
        <v>125.20157719952012</v>
      </c>
      <c r="J255" s="91">
        <f t="shared" si="6"/>
        <v>2.82</v>
      </c>
      <c r="K255" s="92" cm="1">
        <f t="array" ref="K255">IF(M496="","",
ROUND(M496*LOOKUP($F255,_xlfn._xlws.FILTER($F$468:$F$477,G$468:G$477&lt;&gt;""),_xlfn._xlws.FILTER(G$468:G$477,G$468:G$477&lt;&gt;""))/LOOKUP($F255,_xlfn._xlws.FILTER($F$468:$F$477,H$468:H$477&lt;&gt;""),_xlfn._xlws.FILTER(H$468:H$477,H$468:H$477&lt;&gt;"")),1))</f>
        <v>235.8</v>
      </c>
      <c r="L255" s="86">
        <f t="shared" si="7"/>
        <v>143.04497297601324</v>
      </c>
      <c r="M255" s="78">
        <f t="shared" si="5"/>
        <v>3.7529364954720368E-3</v>
      </c>
      <c r="N255" s="12"/>
      <c r="O255" s="24">
        <v>45689</v>
      </c>
      <c r="P255" s="87">
        <f t="shared" si="8"/>
        <v>0.62226286414526033</v>
      </c>
      <c r="Q255" s="87">
        <f t="shared" si="9"/>
        <v>7.5571494645488332E-2</v>
      </c>
      <c r="R255" s="87">
        <f t="shared" si="10"/>
        <v>8.1126077742373265E-2</v>
      </c>
      <c r="S255" s="87">
        <f t="shared" si="11"/>
        <v>2.4797584546473846E-2</v>
      </c>
      <c r="T255" s="87">
        <f t="shared" si="12"/>
        <v>0.19624197892040415</v>
      </c>
      <c r="U255" s="78">
        <f t="shared" si="13"/>
        <v>0.99999999999999989</v>
      </c>
      <c r="V255" s="12"/>
      <c r="W255" s="12"/>
    </row>
    <row r="256" spans="5:23" ht="13.5" customHeight="1">
      <c r="E256" s="12"/>
      <c r="F256" s="24">
        <v>45717</v>
      </c>
      <c r="G256" s="89" cm="1">
        <f t="array" ref="G256">IF(G497="","",
G497*LOOKUP($F256,_xlfn._xlws.FILTER($F$454:$F$463,G$454:G$463&lt;&gt;""),_xlfn._xlws.FILTER(G$454:G$463,G$454:G$463&lt;&gt;"")))</f>
        <v>161.11095</v>
      </c>
      <c r="H256" s="89" cm="1">
        <f t="array" ref="H256">IF(H497="","",
H497*LOOKUP($F256,_xlfn._xlws.FILTER($F$454:$F$463,H$454:H$463&lt;&gt;""),_xlfn._xlws.FILTER(H$454:H$463,H$454:H$463&lt;&gt;"")))</f>
        <v>156.98997995991985</v>
      </c>
      <c r="I256" s="90" cm="1">
        <f t="array" ref="I256">IF(I497="","",
I497*LOOKUP($F256,_xlfn._xlws.FILTER($F$454:$F$463,I$454:I$463&lt;&gt;""),_xlfn._xlws.FILTER(I$454:I$463,I$454:I$463&lt;&gt;"")))</f>
        <v>124.43144447509424</v>
      </c>
      <c r="J256" s="91">
        <f t="shared" si="6"/>
        <v>2.73</v>
      </c>
      <c r="K256" s="92" cm="1">
        <f t="array" ref="K256">IF(M497="","",
ROUND(M497*LOOKUP($F256,_xlfn._xlws.FILTER($F$468:$F$477,G$468:G$477&lt;&gt;""),_xlfn._xlws.FILTER(G$468:G$477,G$468:G$477&lt;&gt;""))/LOOKUP($F256,_xlfn._xlws.FILTER($F$468:$F$477,H$468:H$477&lt;&gt;""),_xlfn._xlws.FILTER(H$468:H$477,H$468:H$477&lt;&gt;"")),1))</f>
        <v>241.4</v>
      </c>
      <c r="L256" s="86">
        <f t="shared" si="7"/>
        <v>143.59069250800684</v>
      </c>
      <c r="M256" s="78">
        <f t="shared" si="5"/>
        <v>3.815020693422877E-3</v>
      </c>
      <c r="N256" s="12"/>
      <c r="O256" s="24">
        <v>45717</v>
      </c>
      <c r="P256" s="87">
        <f t="shared" si="8"/>
        <v>0.61989794067377968</v>
      </c>
      <c r="Q256" s="87">
        <f t="shared" si="9"/>
        <v>7.5727504727386125E-2</v>
      </c>
      <c r="R256" s="87">
        <f t="shared" si="10"/>
        <v>8.0320634805584254E-2</v>
      </c>
      <c r="S256" s="87">
        <f t="shared" si="11"/>
        <v>2.3914936296859635E-2</v>
      </c>
      <c r="T256" s="87">
        <f t="shared" si="12"/>
        <v>0.20013898349639031</v>
      </c>
      <c r="U256" s="78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89" cm="1">
        <f t="array" ref="G257">IF(G498="","",
G498*LOOKUP($F257,_xlfn._xlws.FILTER($F$454:$F$463,G$454:G$463&lt;&gt;""),_xlfn._xlws.FILTER(G$454:G$463,G$454:G$463&lt;&gt;"")))</f>
        <v>162.53213720930231</v>
      </c>
      <c r="H257" s="89" cm="1">
        <f t="array" ref="H257">IF(H498="","",
H498*LOOKUP($F257,_xlfn._xlws.FILTER($F$454:$F$463,H$454:H$463&lt;&gt;""),_xlfn._xlws.FILTER(H$454:H$463,H$454:H$463&lt;&gt;"")))</f>
        <v>158.56513026052104</v>
      </c>
      <c r="I257" s="90" cm="1">
        <f t="array" ref="I257">IF(I498="","",
I498*LOOKUP($F257,_xlfn._xlws.FILTER($F$454:$F$463,I$454:I$463&lt;&gt;""),_xlfn._xlws.FILTER(I$454:I$463,I$454:I$463&lt;&gt;"")))</f>
        <v>124.21140655382972</v>
      </c>
      <c r="J257" s="91">
        <f t="shared" si="6"/>
        <v>2.69</v>
      </c>
      <c r="K257" s="92" cm="1">
        <f t="array" ref="K257">IF(M498="","",
ROUND(M498*LOOKUP($F257,_xlfn._xlws.FILTER($F$468:$F$477,G$468:G$477&lt;&gt;""),_xlfn._xlws.FILTER(G$468:G$477,G$468:G$477&lt;&gt;""))/LOOKUP($F257,_xlfn._xlws.FILTER($F$468:$F$477,H$468:H$477&lt;&gt;""),_xlfn._xlws.FILTER(H$468:H$477,H$468:H$477&lt;&gt;"")),1))</f>
        <v>248.9</v>
      </c>
      <c r="L257" s="86">
        <f t="shared" si="7"/>
        <v>145.30712794449039</v>
      </c>
      <c r="M257" s="78">
        <f t="shared" si="5"/>
        <v>1.1953667793529466E-2</v>
      </c>
      <c r="N257" s="12"/>
      <c r="O257" s="24">
        <v>45748</v>
      </c>
      <c r="P257" s="87">
        <f t="shared" si="8"/>
        <v>0.61797905002582587</v>
      </c>
      <c r="Q257" s="87">
        <f t="shared" si="9"/>
        <v>7.5583808727033158E-2</v>
      </c>
      <c r="R257" s="87">
        <f t="shared" si="10"/>
        <v>7.9231493136701234E-2</v>
      </c>
      <c r="S257" s="87">
        <f t="shared" si="11"/>
        <v>2.3286179051276449E-2</v>
      </c>
      <c r="T257" s="87">
        <f t="shared" si="12"/>
        <v>0.20391946905916322</v>
      </c>
      <c r="U257" s="78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9" cm="1">
        <f t="array" ref="G258">IF(G499="","",
G499*LOOKUP($F258,_xlfn._xlws.FILTER($F$454:$F$463,G$454:G$463&lt;&gt;""),_xlfn._xlws.FILTER(G$454:G$463,G$454:G$463&lt;&gt;"")))</f>
        <v>162.53213720930231</v>
      </c>
      <c r="H258" s="89" cm="1">
        <f t="array" ref="H258">IF(H499="","",
H499*LOOKUP($F258,_xlfn._xlws.FILTER($F$454:$F$463,H$454:H$463&lt;&gt;""),_xlfn._xlws.FILTER(H$454:H$463,H$454:H$463&lt;&gt;"")))</f>
        <v>157.77755511022045</v>
      </c>
      <c r="I258" s="90" cm="1">
        <f t="array" ref="I258">IF(I499="","",
I499*LOOKUP($F258,_xlfn._xlws.FILTER($F$454:$F$463,I$454:I$463&lt;&gt;""),_xlfn._xlws.FILTER(I$454:I$463,I$454:I$463&lt;&gt;"")))</f>
        <v>124.10138759319744</v>
      </c>
      <c r="J258" s="91">
        <f t="shared" si="6"/>
        <v>2.75</v>
      </c>
      <c r="K258" s="92" cm="1">
        <f t="array" ref="K258">IF(M499="","",
ROUND(M499*LOOKUP($F258,_xlfn._xlws.FILTER($F$468:$F$477,G$468:G$477&lt;&gt;""),_xlfn._xlws.FILTER(G$468:G$477,G$468:G$477&lt;&gt;""))/LOOKUP($F258,_xlfn._xlws.FILTER($F$468:$F$477,H$468:H$477&lt;&gt;""),_xlfn._xlws.FILTER(H$468:H$477,H$468:H$477&lt;&gt;"")),1))</f>
        <v>227.5</v>
      </c>
      <c r="L258" s="86">
        <f t="shared" si="7"/>
        <v>142.77023250323899</v>
      </c>
      <c r="M258" s="78">
        <f t="shared" si="5"/>
        <v>-1.7458850623078392E-2</v>
      </c>
      <c r="N258" s="12"/>
      <c r="O258" s="24">
        <v>45778</v>
      </c>
      <c r="P258" s="87">
        <f t="shared" si="8"/>
        <v>0.62895996815778887</v>
      </c>
      <c r="Q258" s="87">
        <f t="shared" si="9"/>
        <v>7.6544776273456641E-2</v>
      </c>
      <c r="R258" s="87">
        <f t="shared" si="10"/>
        <v>8.0567938265438108E-2</v>
      </c>
      <c r="S258" s="87">
        <f t="shared" si="11"/>
        <v>2.4228576477080894E-2</v>
      </c>
      <c r="T258" s="87">
        <f t="shared" si="12"/>
        <v>0.18969874082623564</v>
      </c>
      <c r="U258" s="78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9" cm="1">
        <f t="array" ref="G259">IF(G500="","",
G500*LOOKUP($F259,_xlfn._xlws.FILTER($F$454:$F$463,G$454:G$463&lt;&gt;""),_xlfn._xlws.FILTER(G$454:G$463,G$454:G$463&lt;&gt;"")))</f>
        <v>162.53213720930231</v>
      </c>
      <c r="H259" s="89" cm="1">
        <f t="array" ref="H259">IF(H500="","",
H500*LOOKUP($F259,_xlfn._xlws.FILTER($F$454:$F$463,H$454:H$463&lt;&gt;""),_xlfn._xlws.FILTER(H$454:H$463,H$454:H$463&lt;&gt;"")))</f>
        <v>157.90881763527054</v>
      </c>
      <c r="I259" s="90" cm="1">
        <f t="array" ref="I259">IF(I500="","",
I500*LOOKUP($F259,_xlfn._xlws.FILTER($F$454:$F$463,I$454:I$463&lt;&gt;""),_xlfn._xlws.FILTER(I$454:I$463,I$454:I$463&lt;&gt;"")))</f>
        <v>126.08172888457825</v>
      </c>
      <c r="J259" s="91">
        <f t="shared" si="6"/>
        <v>2.61</v>
      </c>
      <c r="K259" s="92" cm="1">
        <f t="array" ref="K259">IF(M500="","",
ROUND(M500*LOOKUP($F259,_xlfn._xlws.FILTER($F$468:$F$477,G$468:G$477&lt;&gt;""),_xlfn._xlws.FILTER(G$468:G$477,G$468:G$477&lt;&gt;""))/LOOKUP($F259,_xlfn._xlws.FILTER($F$468:$F$477,H$468:H$477&lt;&gt;""),_xlfn._xlws.FILTER(H$468:H$477,H$468:H$477&lt;&gt;"")),1))</f>
        <v>200</v>
      </c>
      <c r="L259" s="86">
        <f t="shared" si="7"/>
        <v>139.51296790284567</v>
      </c>
      <c r="M259" s="78">
        <f t="shared" si="5"/>
        <v>-2.2814732057814813E-2</v>
      </c>
      <c r="N259" s="12"/>
      <c r="O259" s="24">
        <v>45809</v>
      </c>
      <c r="P259" s="87">
        <f t="shared" si="8"/>
        <v>0.64364454601560883</v>
      </c>
      <c r="Q259" s="87">
        <f t="shared" si="9"/>
        <v>7.8397065495110635E-2</v>
      </c>
      <c r="R259" s="87">
        <f t="shared" si="10"/>
        <v>8.3764665248333467E-2</v>
      </c>
      <c r="S259" s="87">
        <f t="shared" si="11"/>
        <v>2.3531997901519545E-2</v>
      </c>
      <c r="T259" s="87">
        <f t="shared" si="12"/>
        <v>0.17066172533942744</v>
      </c>
      <c r="U259" s="78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9" cm="1">
        <f t="array" ref="G260">IF(G501="","",
G501*LOOKUP($F260,_xlfn._xlws.FILTER($F$454:$F$463,G$454:G$463&lt;&gt;""),_xlfn._xlws.FILTER(G$454:G$463,G$454:G$463&lt;&gt;"")))</f>
        <v>163.17813139534883</v>
      </c>
      <c r="H260" s="89" cm="1">
        <f t="array" ref="H260">IF(H501="","",
H501*LOOKUP($F260,_xlfn._xlws.FILTER($F$454:$F$463,H$454:H$463&lt;&gt;""),_xlfn._xlws.FILTER(H$454:H$463,H$454:H$463&lt;&gt;"")))</f>
        <v>158.04008016032066</v>
      </c>
      <c r="I260" s="90" cm="1">
        <f t="array" ref="I260">IF(I501="","",
I501*LOOKUP($F260,_xlfn._xlws.FILTER($F$454:$F$463,I$454:I$463&lt;&gt;""),_xlfn._xlws.FILTER(I$454:I$463,I$454:I$463&lt;&gt;"")))</f>
        <v>126.41178576647506</v>
      </c>
      <c r="J260" s="91">
        <f t="shared" si="6"/>
        <v>2.67</v>
      </c>
      <c r="K260" s="92" cm="1">
        <f t="array" ref="K260">IF(M501="","",
ROUND(M501*LOOKUP($F260,_xlfn._xlws.FILTER($F$468:$F$477,G$468:G$477&lt;&gt;""),_xlfn._xlws.FILTER(G$468:G$477,G$468:G$477&lt;&gt;""))/LOOKUP($F260,_xlfn._xlws.FILTER($F$468:$F$477,H$468:H$477&lt;&gt;""),_xlfn._xlws.FILTER(H$468:H$477,H$468:H$477&lt;&gt;"")),1))</f>
        <v>198.5</v>
      </c>
      <c r="L260" s="86">
        <f t="shared" si="7"/>
        <v>139.80645511018673</v>
      </c>
      <c r="M260" s="78">
        <f t="shared" si="5"/>
        <v>2.1036553931348401E-3</v>
      </c>
      <c r="N260" s="12"/>
      <c r="O260" s="24">
        <v>45839</v>
      </c>
      <c r="P260" s="87">
        <f t="shared" si="8"/>
        <v>0.64484621746029447</v>
      </c>
      <c r="Q260" s="87">
        <f t="shared" si="9"/>
        <v>7.8297522457715985E-2</v>
      </c>
      <c r="R260" s="87">
        <f t="shared" si="10"/>
        <v>8.3807642078487926E-2</v>
      </c>
      <c r="S260" s="87">
        <f t="shared" si="11"/>
        <v>2.4022428459335322E-2</v>
      </c>
      <c r="T260" s="87">
        <f t="shared" si="12"/>
        <v>0.16902618954416618</v>
      </c>
      <c r="U260" s="78">
        <f t="shared" si="13"/>
        <v>0.99999999999999989</v>
      </c>
      <c r="V260" s="12"/>
      <c r="W260" s="12"/>
    </row>
    <row r="261" spans="5:23" ht="13.5" customHeight="1">
      <c r="E261" s="12"/>
      <c r="F261" s="24">
        <v>45870</v>
      </c>
      <c r="G261" s="89" cm="1">
        <f t="array" ref="G261">IF(G502="","",
G502*LOOKUP($F261,_xlfn._xlws.FILTER($F$454:$F$463,G$454:G$463&lt;&gt;""),_xlfn._xlws.FILTER(G$454:G$463,G$454:G$463&lt;&gt;"")))</f>
        <v>163.17813139534883</v>
      </c>
      <c r="H261" s="89" cm="1">
        <f t="array" ref="H261">IF(H502="","",
H502*LOOKUP($F261,_xlfn._xlws.FILTER($F$454:$F$463,H$454:H$463&lt;&gt;""),_xlfn._xlws.FILTER(H$454:H$463,H$454:H$463&lt;&gt;"")))</f>
        <v>158.43386773547095</v>
      </c>
      <c r="I261" s="90" cm="1">
        <f t="array" ref="I261">IF(I502="","",
I502*LOOKUP($F261,_xlfn._xlws.FILTER($F$454:$F$463,I$454:I$463&lt;&gt;""),_xlfn._xlws.FILTER(I$454:I$463,I$454:I$463&lt;&gt;"")))</f>
        <v>125.86169096331372</v>
      </c>
      <c r="J261" s="91">
        <f t="shared" si="6"/>
        <v>2.75</v>
      </c>
      <c r="K261" s="92" cm="1">
        <f t="array" ref="K261">IF(M502="","",
ROUND(M502*LOOKUP($F261,_xlfn._xlws.FILTER($F$468:$F$477,G$468:G$477&lt;&gt;""),_xlfn._xlws.FILTER(G$468:G$477,G$468:G$477&lt;&gt;""))/LOOKUP($F261,_xlfn._xlws.FILTER($F$468:$F$477,H$468:H$477&lt;&gt;""),_xlfn._xlws.FILTER(H$468:H$477,H$468:H$477&lt;&gt;"")),1))</f>
        <v>203.2</v>
      </c>
      <c r="L261" s="86">
        <f t="shared" si="7"/>
        <v>140.44289602048642</v>
      </c>
      <c r="M261" s="78">
        <f t="shared" si="5"/>
        <v>4.5522998905742629E-3</v>
      </c>
      <c r="N261" s="12"/>
      <c r="O261" s="24">
        <v>45870</v>
      </c>
      <c r="P261" s="87">
        <f t="shared" si="8"/>
        <v>0.64192398696467823</v>
      </c>
      <c r="Q261" s="87">
        <f t="shared" si="9"/>
        <v>7.8136913290390311E-2</v>
      </c>
      <c r="R261" s="87">
        <f t="shared" si="10"/>
        <v>8.3064807980837665E-2</v>
      </c>
      <c r="S261" s="87">
        <f t="shared" si="11"/>
        <v>2.4630078094877533E-2</v>
      </c>
      <c r="T261" s="87">
        <f t="shared" si="12"/>
        <v>0.17224421366921633</v>
      </c>
      <c r="U261" s="78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9" cm="1">
        <f t="array" ref="G262">IF(G503="","",
G503*LOOKUP($F262,_xlfn._xlws.FILTER($F$454:$F$463,G$454:G$463&lt;&gt;""),_xlfn._xlws.FILTER(G$454:G$463,G$454:G$463&lt;&gt;"")))</f>
        <v>163.17813139534883</v>
      </c>
      <c r="H262" s="89" cm="1">
        <f t="array" ref="H262">IF(H503="","",
H503*LOOKUP($F262,_xlfn._xlws.FILTER($F$454:$F$463,H$454:H$463&lt;&gt;""),_xlfn._xlws.FILTER(H$454:H$463,H$454:H$463&lt;&gt;"")))</f>
        <v>160.79659318637275</v>
      </c>
      <c r="I262" s="90" cm="1">
        <f t="array" ref="I262">IF(I503="","",
I503*LOOKUP($F262,_xlfn._xlws.FILTER($F$454:$F$463,I$454:I$463&lt;&gt;""),_xlfn._xlws.FILTER(I$454:I$463,I$454:I$463&lt;&gt;"")))</f>
        <v>126.30176680584279</v>
      </c>
      <c r="J262" s="91">
        <f t="shared" si="6"/>
        <v>2.69</v>
      </c>
      <c r="K262" s="92" cm="1">
        <f t="array" ref="K262">IF(M503="","",
ROUND(M503*LOOKUP($F262,_xlfn._xlws.FILTER($F$468:$F$477,G$468:G$477&lt;&gt;""),_xlfn._xlws.FILTER(G$468:G$477,G$468:G$477&lt;&gt;""))/LOOKUP($F262,_xlfn._xlws.FILTER($F$468:$F$477,H$468:H$477&lt;&gt;""),_xlfn._xlws.FILTER(H$468:H$477,H$468:H$477&lt;&gt;"")),1))</f>
        <v>196.8</v>
      </c>
      <c r="L262" s="86">
        <f t="shared" si="7"/>
        <v>139.80996126768949</v>
      </c>
      <c r="M262" s="78">
        <f t="shared" si="5"/>
        <v>-4.5067053637558585E-3</v>
      </c>
      <c r="N262" s="12"/>
      <c r="O262" s="24">
        <v>45901</v>
      </c>
      <c r="P262" s="87">
        <f t="shared" si="8"/>
        <v>0.64483004599165961</v>
      </c>
      <c r="Q262" s="87">
        <f t="shared" si="9"/>
        <v>7.9661179124160042E-2</v>
      </c>
      <c r="R262" s="87">
        <f t="shared" si="10"/>
        <v>8.3732602541373491E-2</v>
      </c>
      <c r="S262" s="87">
        <f t="shared" si="11"/>
        <v>2.4201764796026086E-2</v>
      </c>
      <c r="T262" s="87">
        <f t="shared" si="12"/>
        <v>0.16757440754678074</v>
      </c>
      <c r="U262" s="78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9" cm="1">
        <f t="array" ref="G263">IF(G504="","",
G504*LOOKUP($F263,_xlfn._xlws.FILTER($F$454:$F$463,G$454:G$463&lt;&gt;""),_xlfn._xlws.FILTER(G$454:G$463,G$454:G$463&lt;&gt;"")))</f>
        <v>166.7956988372093</v>
      </c>
      <c r="H263" s="89" cm="1">
        <f t="array" ref="H263">IF(H504="","",
H504*LOOKUP($F263,_xlfn._xlws.FILTER($F$454:$F$463,H$454:H$463&lt;&gt;""),_xlfn._xlws.FILTER(H$454:H$463,H$454:H$463&lt;&gt;"")))</f>
        <v>159.74649298597197</v>
      </c>
      <c r="I263" s="90" cm="1">
        <f t="array" ref="I263">IF(I504="","",
I504*LOOKUP($F263,_xlfn._xlws.FILTER($F$454:$F$463,I$454:I$463&lt;&gt;""),_xlfn._xlws.FILTER(I$454:I$463,I$454:I$463&lt;&gt;"")))</f>
        <v>124.65148239635877</v>
      </c>
      <c r="J263" s="91">
        <f t="shared" si="6"/>
        <v>2.73</v>
      </c>
      <c r="K263" s="92" cm="1">
        <f t="array" ref="K263">IF(M504="","",
ROUND(M504*LOOKUP($F263,_xlfn._xlws.FILTER($F$468:$F$477,G$468:G$477&lt;&gt;""),_xlfn._xlws.FILTER(G$468:G$477,G$468:G$477&lt;&gt;""))/LOOKUP($F263,_xlfn._xlws.FILTER($F$468:$F$477,H$468:H$477&lt;&gt;""),_xlfn._xlws.FILTER(H$468:H$477,H$468:H$477&lt;&gt;"")),1))</f>
        <v>193.9</v>
      </c>
      <c r="L263" s="86">
        <f t="shared" si="7"/>
        <v>141.28799799030543</v>
      </c>
      <c r="M263" s="78">
        <f t="shared" si="5"/>
        <v>1.0571755468739452E-2</v>
      </c>
      <c r="N263" s="12"/>
      <c r="O263" s="24">
        <v>45931</v>
      </c>
      <c r="P263" s="87">
        <f t="shared" si="8"/>
        <v>0.65223034589170314</v>
      </c>
      <c r="Q263" s="87">
        <f t="shared" si="9"/>
        <v>7.8313036579594875E-2</v>
      </c>
      <c r="R263" s="87">
        <f t="shared" si="10"/>
        <v>8.1774040277492174E-2</v>
      </c>
      <c r="S263" s="87">
        <f t="shared" si="11"/>
        <v>2.4304699004840932E-2</v>
      </c>
      <c r="T263" s="87">
        <f t="shared" si="12"/>
        <v>0.1633778782463689</v>
      </c>
      <c r="U263" s="78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9" cm="1">
        <f t="array" ref="G264">IF(G505="","",
G505*LOOKUP($F264,_xlfn._xlws.FILTER($F$454:$F$463,G$454:G$463&lt;&gt;""),_xlfn._xlws.FILTER(G$454:G$463,G$454:G$463&lt;&gt;"")))</f>
        <v>166.7956988372093</v>
      </c>
      <c r="H264" s="89" cm="1">
        <f t="array" ref="H264">IF(H505="","",
H505*LOOKUP($F264,_xlfn._xlws.FILTER($F$454:$F$463,H$454:H$463&lt;&gt;""),_xlfn._xlws.FILTER(H$454:H$463,H$454:H$463&lt;&gt;"")))</f>
        <v>159.61523046092185</v>
      </c>
      <c r="I264" s="90" cm="1">
        <f t="array" ref="I264">IF(I505="","",
I505*LOOKUP($F264,_xlfn._xlws.FILTER($F$454:$F$463,I$454:I$463&lt;&gt;""),_xlfn._xlws.FILTER(I$454:I$463,I$454:I$463&lt;&gt;"")))</f>
        <v>124.65148239635877</v>
      </c>
      <c r="J264" s="91">
        <f t="shared" si="6"/>
        <v>2.76</v>
      </c>
      <c r="K264" s="92" cm="1">
        <f t="array" ref="K264">IF(M505="","",
ROUND(M505*LOOKUP($F264,_xlfn._xlws.FILTER($F$468:$F$477,G$468:G$477&lt;&gt;""),_xlfn._xlws.FILTER(G$468:G$477,G$468:G$477&lt;&gt;""))/LOOKUP($F264,_xlfn._xlws.FILTER($F$468:$F$477,H$468:H$477&lt;&gt;""),_xlfn._xlws.FILTER(H$468:H$477,H$468:H$477&lt;&gt;"")),1))</f>
        <v>193.9</v>
      </c>
      <c r="L264" s="86">
        <f t="shared" si="7"/>
        <v>141.31664206273518</v>
      </c>
      <c r="M264" s="78">
        <f t="shared" si="5"/>
        <v>2.0273535499959472E-4</v>
      </c>
      <c r="N264" s="12"/>
      <c r="O264" s="24">
        <v>45962</v>
      </c>
      <c r="P264" s="87">
        <f t="shared" si="8"/>
        <v>0.65209814254327991</v>
      </c>
      <c r="Q264" s="87">
        <f t="shared" si="9"/>
        <v>7.8232826770237851E-2</v>
      </c>
      <c r="R264" s="87">
        <f t="shared" si="10"/>
        <v>8.1757465148771358E-2</v>
      </c>
      <c r="S264" s="87">
        <f t="shared" si="11"/>
        <v>2.4566803049752228E-2</v>
      </c>
      <c r="T264" s="87">
        <f t="shared" si="12"/>
        <v>0.16334476248795857</v>
      </c>
      <c r="U264" s="78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9" cm="1">
        <f t="array" ref="G265">IF(G506="","",
G506*LOOKUP($F265,_xlfn._xlws.FILTER($F$454:$F$463,G$454:G$463&lt;&gt;""),_xlfn._xlws.FILTER(G$454:G$463,G$454:G$463&lt;&gt;"")))</f>
        <v>166.7956988372093</v>
      </c>
      <c r="H265" s="89" cm="1">
        <f t="array" ref="H265">IF(H506="","",
H506*LOOKUP($F265,_xlfn._xlws.FILTER($F$454:$F$463,H$454:H$463&lt;&gt;""),_xlfn._xlws.FILTER(H$454:H$463,H$454:H$463&lt;&gt;"")))</f>
        <v>160.27154308617236</v>
      </c>
      <c r="I265" s="90" cm="1">
        <f t="array" ref="I265">IF(I506="","",
I506*LOOKUP($F265,_xlfn._xlws.FILTER($F$454:$F$463,I$454:I$463&lt;&gt;""),_xlfn._xlws.FILTER(I$454:I$463,I$454:I$463&lt;&gt;"")))</f>
        <v>126.30176680584279</v>
      </c>
      <c r="J265" s="91">
        <f t="shared" si="6"/>
        <v>2.68</v>
      </c>
      <c r="K265" s="92" cm="1">
        <f t="array" ref="K265">IF(M506="","",
ROUND(M506*LOOKUP($F265,_xlfn._xlws.FILTER($F$468:$F$477,G$468:G$477&lt;&gt;""),_xlfn._xlws.FILTER(G$468:G$477,G$468:G$477&lt;&gt;""))/LOOKUP($F265,_xlfn._xlws.FILTER($F$468:$F$477,H$468:H$477&lt;&gt;""),_xlfn._xlws.FILTER(H$468:H$477,H$468:H$477&lt;&gt;"")),1))</f>
        <v>196.6</v>
      </c>
      <c r="L265" s="86">
        <f t="shared" si="7"/>
        <v>141.73586206624717</v>
      </c>
      <c r="M265" s="78">
        <f t="shared" si="5"/>
        <v>2.966529613163793E-3</v>
      </c>
      <c r="N265" s="12"/>
      <c r="O265" s="24">
        <v>45992</v>
      </c>
      <c r="P265" s="87">
        <f t="shared" si="8"/>
        <v>0.65016939577713417</v>
      </c>
      <c r="Q265" s="87">
        <f t="shared" si="9"/>
        <v>7.8322162786093483E-2</v>
      </c>
      <c r="R265" s="87">
        <f t="shared" si="10"/>
        <v>8.2594847538871932E-2</v>
      </c>
      <c r="S265" s="87">
        <f t="shared" si="11"/>
        <v>2.3784165371035761E-2</v>
      </c>
      <c r="T265" s="87">
        <f t="shared" si="12"/>
        <v>0.16512942852686463</v>
      </c>
      <c r="U265" s="78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9" cm="1">
        <f t="array" ref="G266">IF(G507="","",
G507*LOOKUP($F266,_xlfn._xlws.FILTER($F$454:$F$463,G$454:G$463&lt;&gt;""),_xlfn._xlws.FILTER(G$454:G$463,G$454:G$463&lt;&gt;"")))</f>
        <v>166.27890348837207</v>
      </c>
      <c r="H266" s="89" cm="1">
        <f t="array" ref="H266">IF(H507="","",
H507*LOOKUP($F266,_xlfn._xlws.FILTER($F$454:$F$463,H$454:H$463&lt;&gt;""),_xlfn._xlws.FILTER(H$454:H$463,H$454:H$463&lt;&gt;"")))</f>
        <v>159.74649298597197</v>
      </c>
      <c r="I266" s="90" cm="1">
        <f t="array" ref="I266">IF(I507="","",
I507*LOOKUP($F266,_xlfn._xlws.FILTER($F$454:$F$463,I$454:I$463&lt;&gt;""),_xlfn._xlws.FILTER(I$454:I$463,I$454:I$463&lt;&gt;"")))</f>
        <v>125.42161512078465</v>
      </c>
      <c r="J266" s="91">
        <f t="shared" si="6"/>
        <v>2.69</v>
      </c>
      <c r="K266" s="92" cm="1">
        <f t="array" ref="K266">IF(M507="","",
ROUND(M507*LOOKUP($F266,_xlfn._xlws.FILTER($F$468:$F$477,G$468:G$477&lt;&gt;""),_xlfn._xlws.FILTER(G$468:G$477,G$468:G$477&lt;&gt;""))/LOOKUP($F266,_xlfn._xlws.FILTER($F$468:$F$477,H$468:H$477&lt;&gt;""),_xlfn._xlws.FILTER(H$468:H$477,H$468:H$477&lt;&gt;"")),1))</f>
        <v>195.1</v>
      </c>
      <c r="L266" s="86">
        <f t="shared" si="7"/>
        <v>141.16640039946967</v>
      </c>
      <c r="M266" s="78">
        <f t="shared" si="5"/>
        <v>-4.017766982017057E-3</v>
      </c>
      <c r="N266" s="12"/>
      <c r="O266" s="24">
        <v>46023</v>
      </c>
      <c r="P266" s="87">
        <f t="shared" si="8"/>
        <v>0.65076956873183123</v>
      </c>
      <c r="Q266" s="87">
        <f t="shared" si="9"/>
        <v>7.8380493683779487E-2</v>
      </c>
      <c r="R266" s="87">
        <f t="shared" si="10"/>
        <v>8.235013735124122E-2</v>
      </c>
      <c r="S266" s="87">
        <f t="shared" si="11"/>
        <v>2.3969214977269122E-2</v>
      </c>
      <c r="T266" s="87">
        <f t="shared" si="12"/>
        <v>0.16453058525587885</v>
      </c>
      <c r="U266" s="78">
        <f t="shared" si="13"/>
        <v>0.99999999999999989</v>
      </c>
      <c r="V266" s="12"/>
      <c r="W266" s="12"/>
    </row>
    <row r="267" spans="5:23" ht="13.5" customHeight="1">
      <c r="E267" s="12"/>
      <c r="F267" s="24">
        <v>46054</v>
      </c>
      <c r="G267" s="89" cm="1">
        <f t="array" ref="G267">IF(G508="","",
G508*LOOKUP($F267,_xlfn._xlws.FILTER($F$454:$F$463,G$454:G$463&lt;&gt;""),_xlfn._xlws.FILTER(G$454:G$463,G$454:G$463&lt;&gt;"")))</f>
        <v>166.27890348837207</v>
      </c>
      <c r="H267" s="89" cm="1">
        <f t="array" ref="H267">IF(H508="","",
H508*LOOKUP($F267,_xlfn._xlws.FILTER($F$454:$F$463,H$454:H$463&lt;&gt;""),_xlfn._xlws.FILTER(H$454:H$463,H$454:H$463&lt;&gt;"")))</f>
        <v>159.09018036072146</v>
      </c>
      <c r="I267" s="90" cm="1">
        <f t="array" ref="I267">IF(I508="","",
I508*LOOKUP($F267,_xlfn._xlws.FILTER($F$454:$F$463,I$454:I$463&lt;&gt;""),_xlfn._xlws.FILTER(I$454:I$463,I$454:I$463&lt;&gt;"")))</f>
        <v>124.32142551446198</v>
      </c>
      <c r="J267" s="91">
        <f t="shared" si="6"/>
        <v>2.79</v>
      </c>
      <c r="K267" s="92" cm="1">
        <f t="array" ref="K267">IF(M508="","",
ROUND(M508*LOOKUP($F267,_xlfn._xlws.FILTER($F$468:$F$477,G$468:G$477&lt;&gt;""),_xlfn._xlws.FILTER(G$468:G$477,G$468:G$477&lt;&gt;""))/LOOKUP($F267,_xlfn._xlws.FILTER($F$468:$F$477,H$468:H$477&lt;&gt;""),_xlfn._xlws.FILTER(H$468:H$477,H$468:H$477&lt;&gt;"")),1))</f>
        <v>187</v>
      </c>
      <c r="L267" s="86">
        <f t="shared" si="7"/>
        <v>140.18046764572719</v>
      </c>
      <c r="M267" s="78">
        <f t="shared" si="5"/>
        <v>-6.9841885246949564E-3</v>
      </c>
      <c r="N267" s="12"/>
      <c r="O267" s="24">
        <v>46054</v>
      </c>
      <c r="P267" s="87">
        <f t="shared" si="8"/>
        <v>0.6553466331668929</v>
      </c>
      <c r="Q267" s="87">
        <f t="shared" si="9"/>
        <v>7.8607479749509587E-2</v>
      </c>
      <c r="R267" s="87">
        <f t="shared" si="10"/>
        <v>8.2201881160462398E-2</v>
      </c>
      <c r="S267" s="87">
        <f t="shared" si="11"/>
        <v>2.5035113815809282E-2</v>
      </c>
      <c r="T267" s="87">
        <f t="shared" si="12"/>
        <v>0.15880889210732579</v>
      </c>
      <c r="U267" s="78">
        <f t="shared" si="13"/>
        <v>0.99999999999999978</v>
      </c>
      <c r="V267" s="12"/>
      <c r="W267" s="12"/>
    </row>
    <row r="268" spans="5:23" ht="13.5" customHeight="1">
      <c r="E268" s="12"/>
      <c r="F268" s="24">
        <v>46082</v>
      </c>
      <c r="G268" s="89" cm="1">
        <f t="array" ref="G268">IF(G509="","",
G509*LOOKUP($F268,_xlfn._xlws.FILTER($F$454:$F$463,G$454:G$463&lt;&gt;""),_xlfn._xlws.FILTER(G$454:G$463,G$454:G$463&lt;&gt;"")))</f>
        <v>166.27890348837207</v>
      </c>
      <c r="H268" s="89" cm="1">
        <f t="array" ref="H268">IF(H509="","",
H509*LOOKUP($F268,_xlfn._xlws.FILTER($F$454:$F$463,H$454:H$463&lt;&gt;""),_xlfn._xlws.FILTER(H$454:H$463,H$454:H$463&lt;&gt;"")))</f>
        <v>158.18427224078528</v>
      </c>
      <c r="I268" s="90" cm="1">
        <f t="array" ref="I268">IF(I509="","",
I509*LOOKUP($F268,_xlfn._xlws.FILTER($F$454:$F$463,I$454:I$463&lt;&gt;""),_xlfn._xlws.FILTER(I$454:I$463,I$454:I$463&lt;&gt;"")))</f>
        <v>123.11121694750705</v>
      </c>
      <c r="J268" s="91">
        <f t="shared" si="6"/>
        <v>2.76</v>
      </c>
      <c r="K268" s="92" cm="1">
        <f t="array" ref="K268">IF(M509="","",
ROUND(M509*LOOKUP($F268,_xlfn._xlws.FILTER($F$468:$F$477,G$468:G$477&lt;&gt;""),_xlfn._xlws.FILTER(G$468:G$477,G$468:G$477&lt;&gt;""))/LOOKUP($F268,_xlfn._xlws.FILTER($F$468:$F$477,H$468:H$477&lt;&gt;""),_xlfn._xlws.FILTER(H$468:H$477,H$468:H$477&lt;&gt;"")),1))</f>
        <v>203.3</v>
      </c>
      <c r="L268" s="86">
        <f t="shared" si="7"/>
        <v>141.90828935255166</v>
      </c>
      <c r="M268" s="78">
        <f t="shared" si="5"/>
        <v>1.232569512602244E-2</v>
      </c>
      <c r="N268" s="12"/>
      <c r="O268" s="24">
        <v>46082</v>
      </c>
      <c r="P268" s="87">
        <f t="shared" si="8"/>
        <v>0.64736738020396711</v>
      </c>
      <c r="Q268" s="87">
        <f t="shared" si="9"/>
        <v>7.7208219752069984E-2</v>
      </c>
      <c r="R268" s="87">
        <f t="shared" si="10"/>
        <v>8.0410569690219036E-2</v>
      </c>
      <c r="S268" s="87">
        <f t="shared" si="11"/>
        <v>2.4464378571871791E-2</v>
      </c>
      <c r="T268" s="87">
        <f t="shared" si="12"/>
        <v>0.17054945178187203</v>
      </c>
      <c r="U268" s="78">
        <f t="shared" si="13"/>
        <v>1</v>
      </c>
      <c r="V268" s="12"/>
      <c r="W268" s="12"/>
    </row>
    <row r="269" spans="5:23" ht="13.5" customHeight="1">
      <c r="E269" s="12"/>
      <c r="F269" s="24">
        <v>46113</v>
      </c>
      <c r="G269" s="89" t="str" cm="1">
        <f t="array" ref="G269">IF(G510="","",
G510*LOOKUP($F269,_xlfn._xlws.FILTER($F$454:$F$463,G$454:G$463&lt;&gt;""),_xlfn._xlws.FILTER(G$454:G$463,G$454:G$463&lt;&gt;"")))</f>
        <v/>
      </c>
      <c r="H269" s="89" t="str" cm="1">
        <f t="array" ref="H269">IF(H510="","",
H510*LOOKUP($F269,_xlfn._xlws.FILTER($F$454:$F$463,H$454:H$463&lt;&gt;""),_xlfn._xlws.FILTER(H$454:H$463,H$454:H$463&lt;&gt;"")))</f>
        <v/>
      </c>
      <c r="I269" s="90" t="str" cm="1">
        <f t="array" ref="I269">IF(I510="","",
I510*LOOKUP($F269,_xlfn._xlws.FILTER($F$454:$F$463,I$454:I$463&lt;&gt;""),_xlfn._xlws.FILTER(I$454:I$463,I$454:I$463&lt;&gt;"")))</f>
        <v/>
      </c>
      <c r="J269" s="91" t="str">
        <f t="shared" si="6"/>
        <v/>
      </c>
      <c r="K269" s="92" t="str" cm="1">
        <f t="array" ref="K269">IF(M510="","",
ROUND(M510*LOOKUP($F269,_xlfn._xlws.FILTER($F$468:$F$477,G$468:G$477&lt;&gt;""),_xlfn._xlws.FILTER(G$468:G$477,G$468:G$477&lt;&gt;""))/LOOKUP($F269,_xlfn._xlws.FILTER($F$468:$F$477,H$468:H$477&lt;&gt;""),_xlfn._xlws.FILTER(H$468:H$477,H$468:H$477&lt;&gt;"")),1))</f>
        <v/>
      </c>
      <c r="L269" s="86" t="str">
        <f t="shared" si="7"/>
        <v/>
      </c>
      <c r="M269" s="78" t="str">
        <f t="shared" si="5"/>
        <v/>
      </c>
      <c r="N269" s="12"/>
      <c r="O269" s="24">
        <v>46113</v>
      </c>
      <c r="P269" s="87" t="str">
        <f t="shared" si="8"/>
        <v/>
      </c>
      <c r="Q269" s="87" t="str">
        <f t="shared" si="9"/>
        <v/>
      </c>
      <c r="R269" s="87" t="str">
        <f t="shared" si="10"/>
        <v/>
      </c>
      <c r="S269" s="87" t="str">
        <f t="shared" si="11"/>
        <v/>
      </c>
      <c r="T269" s="87" t="str">
        <f t="shared" si="12"/>
        <v/>
      </c>
      <c r="U269" s="78" t="str">
        <f t="shared" si="13"/>
        <v/>
      </c>
      <c r="V269" s="12"/>
      <c r="W269" s="12"/>
    </row>
    <row r="270" spans="5:23" ht="13.5" customHeight="1">
      <c r="E270" s="12"/>
      <c r="F270" s="24">
        <v>46143</v>
      </c>
      <c r="G270" s="89" t="str" cm="1">
        <f t="array" ref="G270">IF(G511="","",
G511*LOOKUP($F270,_xlfn._xlws.FILTER($F$454:$F$463,G$454:G$463&lt;&gt;""),_xlfn._xlws.FILTER(G$454:G$463,G$454:G$463&lt;&gt;"")))</f>
        <v/>
      </c>
      <c r="H270" s="89" t="str" cm="1">
        <f t="array" ref="H270">IF(H511="","",
H511*LOOKUP($F270,_xlfn._xlws.FILTER($F$454:$F$463,H$454:H$463&lt;&gt;""),_xlfn._xlws.FILTER(H$454:H$463,H$454:H$463&lt;&gt;"")))</f>
        <v/>
      </c>
      <c r="I270" s="90" t="str" cm="1">
        <f t="array" ref="I270">IF(I511="","",
I511*LOOKUP($F270,_xlfn._xlws.FILTER($F$454:$F$463,I$454:I$463&lt;&gt;""),_xlfn._xlws.FILTER(I$454:I$463,I$454:I$463&lt;&gt;"")))</f>
        <v/>
      </c>
      <c r="J270" s="91" t="str">
        <f t="shared" si="6"/>
        <v/>
      </c>
      <c r="K270" s="92" t="str" cm="1">
        <f t="array" ref="K270">IF(M511="","",
ROUND(M511*LOOKUP($F270,_xlfn._xlws.FILTER($F$468:$F$477,G$468:G$477&lt;&gt;""),_xlfn._xlws.FILTER(G$468:G$477,G$468:G$477&lt;&gt;""))/LOOKUP($F270,_xlfn._xlws.FILTER($F$468:$F$477,H$468:H$477&lt;&gt;""),_xlfn._xlws.FILTER(H$468:H$477,H$468:H$477&lt;&gt;"")),1))</f>
        <v/>
      </c>
      <c r="L270" s="86" t="str">
        <f t="shared" si="7"/>
        <v/>
      </c>
      <c r="M270" s="78" t="str">
        <f t="shared" si="5"/>
        <v/>
      </c>
      <c r="N270" s="12"/>
      <c r="O270" s="24">
        <v>46143</v>
      </c>
      <c r="P270" s="87" t="str">
        <f t="shared" si="8"/>
        <v/>
      </c>
      <c r="Q270" s="87" t="str">
        <f t="shared" si="9"/>
        <v/>
      </c>
      <c r="R270" s="87" t="str">
        <f t="shared" si="10"/>
        <v/>
      </c>
      <c r="S270" s="87" t="str">
        <f t="shared" si="11"/>
        <v/>
      </c>
      <c r="T270" s="87" t="str">
        <f t="shared" si="12"/>
        <v/>
      </c>
      <c r="U270" s="78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9" t="str" cm="1">
        <f t="array" ref="G271">IF(G512="","",
G512*LOOKUP($F271,_xlfn._xlws.FILTER($F$454:$F$463,G$454:G$463&lt;&gt;""),_xlfn._xlws.FILTER(G$454:G$463,G$454:G$463&lt;&gt;"")))</f>
        <v/>
      </c>
      <c r="H271" s="89" t="str" cm="1">
        <f t="array" ref="H271">IF(H512="","",
H512*LOOKUP($F271,_xlfn._xlws.FILTER($F$454:$F$463,H$454:H$463&lt;&gt;""),_xlfn._xlws.FILTER(H$454:H$463,H$454:H$463&lt;&gt;"")))</f>
        <v/>
      </c>
      <c r="I271" s="90" t="str" cm="1">
        <f t="array" ref="I271">IF(I512="","",
I512*LOOKUP($F271,_xlfn._xlws.FILTER($F$454:$F$463,I$454:I$463&lt;&gt;""),_xlfn._xlws.FILTER(I$454:I$463,I$454:I$463&lt;&gt;"")))</f>
        <v/>
      </c>
      <c r="J271" s="91" t="str">
        <f t="shared" si="6"/>
        <v/>
      </c>
      <c r="K271" s="92" t="str" cm="1">
        <f t="array" ref="K271">IF(M512="","",
ROUND(M512*LOOKUP($F271,_xlfn._xlws.FILTER($F$468:$F$477,G$468:G$477&lt;&gt;""),_xlfn._xlws.FILTER(G$468:G$477,G$468:G$477&lt;&gt;""))/LOOKUP($F271,_xlfn._xlws.FILTER($F$468:$F$477,H$468:H$477&lt;&gt;""),_xlfn._xlws.FILTER(H$468:H$477,H$468:H$477&lt;&gt;"")),1))</f>
        <v/>
      </c>
      <c r="L271" s="86" t="str">
        <f t="shared" si="7"/>
        <v/>
      </c>
      <c r="M271" s="78" t="str">
        <f t="shared" si="5"/>
        <v/>
      </c>
      <c r="N271" s="12"/>
      <c r="O271" s="24">
        <v>46174</v>
      </c>
      <c r="P271" s="87" t="str">
        <f t="shared" si="8"/>
        <v/>
      </c>
      <c r="Q271" s="87" t="str">
        <f t="shared" si="9"/>
        <v/>
      </c>
      <c r="R271" s="87" t="str">
        <f t="shared" si="10"/>
        <v/>
      </c>
      <c r="S271" s="87" t="str">
        <f t="shared" si="11"/>
        <v/>
      </c>
      <c r="T271" s="87" t="str">
        <f t="shared" si="12"/>
        <v/>
      </c>
      <c r="U271" s="78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9" t="str" cm="1">
        <f t="array" ref="G272">IF(G513="","",
G513*LOOKUP($F272,_xlfn._xlws.FILTER($F$454:$F$463,G$454:G$463&lt;&gt;""),_xlfn._xlws.FILTER(G$454:G$463,G$454:G$463&lt;&gt;"")))</f>
        <v/>
      </c>
      <c r="H272" s="89" t="str" cm="1">
        <f t="array" ref="H272">IF(H513="","",
H513*LOOKUP($F272,_xlfn._xlws.FILTER($F$454:$F$463,H$454:H$463&lt;&gt;""),_xlfn._xlws.FILTER(H$454:H$463,H$454:H$463&lt;&gt;"")))</f>
        <v/>
      </c>
      <c r="I272" s="90" t="str" cm="1">
        <f t="array" ref="I272">IF(I513="","",
I513*LOOKUP($F272,_xlfn._xlws.FILTER($F$454:$F$463,I$454:I$463&lt;&gt;""),_xlfn._xlws.FILTER(I$454:I$463,I$454:I$463&lt;&gt;"")))</f>
        <v/>
      </c>
      <c r="J272" s="91" t="str">
        <f t="shared" si="6"/>
        <v/>
      </c>
      <c r="K272" s="92" t="str" cm="1">
        <f t="array" ref="K272">IF(M513="","",
ROUND(M513*LOOKUP($F272,_xlfn._xlws.FILTER($F$468:$F$477,G$468:G$477&lt;&gt;""),_xlfn._xlws.FILTER(G$468:G$477,G$468:G$477&lt;&gt;""))/LOOKUP($F272,_xlfn._xlws.FILTER($F$468:$F$477,H$468:H$477&lt;&gt;""),_xlfn._xlws.FILTER(H$468:H$477,H$468:H$477&lt;&gt;"")),1))</f>
        <v/>
      </c>
      <c r="L272" s="86" t="str">
        <f t="shared" si="7"/>
        <v/>
      </c>
      <c r="M272" s="78" t="str">
        <f t="shared" si="5"/>
        <v/>
      </c>
      <c r="N272" s="12"/>
      <c r="O272" s="24">
        <v>46204</v>
      </c>
      <c r="P272" s="87" t="str">
        <f t="shared" si="8"/>
        <v/>
      </c>
      <c r="Q272" s="87" t="str">
        <f t="shared" si="9"/>
        <v/>
      </c>
      <c r="R272" s="87" t="str">
        <f t="shared" si="10"/>
        <v/>
      </c>
      <c r="S272" s="87" t="str">
        <f t="shared" si="11"/>
        <v/>
      </c>
      <c r="T272" s="87" t="str">
        <f t="shared" si="12"/>
        <v/>
      </c>
      <c r="U272" s="78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9" t="str" cm="1">
        <f t="array" ref="G273">IF(G514="","",
G514*LOOKUP($F273,_xlfn._xlws.FILTER($F$454:$F$463,G$454:G$463&lt;&gt;""),_xlfn._xlws.FILTER(G$454:G$463,G$454:G$463&lt;&gt;"")))</f>
        <v/>
      </c>
      <c r="H273" s="89" t="str" cm="1">
        <f t="array" ref="H273">IF(H514="","",
H514*LOOKUP($F273,_xlfn._xlws.FILTER($F$454:$F$463,H$454:H$463&lt;&gt;""),_xlfn._xlws.FILTER(H$454:H$463,H$454:H$463&lt;&gt;"")))</f>
        <v/>
      </c>
      <c r="I273" s="90" t="str" cm="1">
        <f t="array" ref="I273">IF(I514="","",
I514*LOOKUP($F273,_xlfn._xlws.FILTER($F$454:$F$463,I$454:I$463&lt;&gt;""),_xlfn._xlws.FILTER(I$454:I$463,I$454:I$463&lt;&gt;"")))</f>
        <v/>
      </c>
      <c r="J273" s="91" t="str">
        <f t="shared" si="6"/>
        <v/>
      </c>
      <c r="K273" s="92" t="str" cm="1">
        <f t="array" ref="K273">IF(M514="","",
ROUND(M514*LOOKUP($F273,_xlfn._xlws.FILTER($F$468:$F$477,G$468:G$477&lt;&gt;""),_xlfn._xlws.FILTER(G$468:G$477,G$468:G$477&lt;&gt;""))/LOOKUP($F273,_xlfn._xlws.FILTER($F$468:$F$477,H$468:H$477&lt;&gt;""),_xlfn._xlws.FILTER(H$468:H$477,H$468:H$477&lt;&gt;"")),1))</f>
        <v/>
      </c>
      <c r="L273" s="86" t="str">
        <f t="shared" si="7"/>
        <v/>
      </c>
      <c r="M273" s="78" t="str">
        <f t="shared" si="5"/>
        <v/>
      </c>
      <c r="N273" s="12"/>
      <c r="O273" s="24">
        <v>46235</v>
      </c>
      <c r="P273" s="87" t="str">
        <f t="shared" si="8"/>
        <v/>
      </c>
      <c r="Q273" s="87" t="str">
        <f t="shared" si="9"/>
        <v/>
      </c>
      <c r="R273" s="87" t="str">
        <f t="shared" si="10"/>
        <v/>
      </c>
      <c r="S273" s="87" t="str">
        <f t="shared" si="11"/>
        <v/>
      </c>
      <c r="T273" s="87" t="str">
        <f t="shared" si="12"/>
        <v/>
      </c>
      <c r="U273" s="78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9" t="str" cm="1">
        <f t="array" ref="G274">IF(G515="","",
G515*LOOKUP($F274,_xlfn._xlws.FILTER($F$454:$F$463,G$454:G$463&lt;&gt;""),_xlfn._xlws.FILTER(G$454:G$463,G$454:G$463&lt;&gt;"")))</f>
        <v/>
      </c>
      <c r="H274" s="89" t="str" cm="1">
        <f t="array" ref="H274">IF(H515="","",
H515*LOOKUP($F274,_xlfn._xlws.FILTER($F$454:$F$463,H$454:H$463&lt;&gt;""),_xlfn._xlws.FILTER(H$454:H$463,H$454:H$463&lt;&gt;"")))</f>
        <v/>
      </c>
      <c r="I274" s="90" t="str" cm="1">
        <f t="array" ref="I274">IF(I515="","",
I515*LOOKUP($F274,_xlfn._xlws.FILTER($F$454:$F$463,I$454:I$463&lt;&gt;""),_xlfn._xlws.FILTER(I$454:I$463,I$454:I$463&lt;&gt;"")))</f>
        <v/>
      </c>
      <c r="J274" s="91" t="str">
        <f t="shared" si="6"/>
        <v/>
      </c>
      <c r="K274" s="92" t="str" cm="1">
        <f t="array" ref="K274">IF(M515="","",
ROUND(M515*LOOKUP($F274,_xlfn._xlws.FILTER($F$468:$F$477,G$468:G$477&lt;&gt;""),_xlfn._xlws.FILTER(G$468:G$477,G$468:G$477&lt;&gt;""))/LOOKUP($F274,_xlfn._xlws.FILTER($F$468:$F$477,H$468:H$477&lt;&gt;""),_xlfn._xlws.FILTER(H$468:H$477,H$468:H$477&lt;&gt;"")),1))</f>
        <v/>
      </c>
      <c r="L274" s="86" t="str">
        <f t="shared" si="7"/>
        <v/>
      </c>
      <c r="M274" s="78" t="str">
        <f t="shared" si="5"/>
        <v/>
      </c>
      <c r="N274" s="12"/>
      <c r="O274" s="24">
        <v>46266</v>
      </c>
      <c r="P274" s="87" t="str">
        <f t="shared" si="8"/>
        <v/>
      </c>
      <c r="Q274" s="87" t="str">
        <f t="shared" si="9"/>
        <v/>
      </c>
      <c r="R274" s="87" t="str">
        <f t="shared" si="10"/>
        <v/>
      </c>
      <c r="S274" s="87" t="str">
        <f t="shared" si="11"/>
        <v/>
      </c>
      <c r="T274" s="87" t="str">
        <f t="shared" si="12"/>
        <v/>
      </c>
      <c r="U274" s="78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9" t="str" cm="1">
        <f t="array" ref="G275">IF(G516="","",
G516*LOOKUP($F275,_xlfn._xlws.FILTER($F$454:$F$463,G$454:G$463&lt;&gt;""),_xlfn._xlws.FILTER(G$454:G$463,G$454:G$463&lt;&gt;"")))</f>
        <v/>
      </c>
      <c r="H275" s="89" t="str" cm="1">
        <f t="array" ref="H275">IF(H516="","",
H516*LOOKUP($F275,_xlfn._xlws.FILTER($F$454:$F$463,H$454:H$463&lt;&gt;""),_xlfn._xlws.FILTER(H$454:H$463,H$454:H$463&lt;&gt;"")))</f>
        <v/>
      </c>
      <c r="I275" s="90" t="str" cm="1">
        <f t="array" ref="I275">IF(I516="","",
I516*LOOKUP($F275,_xlfn._xlws.FILTER($F$454:$F$463,I$454:I$463&lt;&gt;""),_xlfn._xlws.FILTER(I$454:I$463,I$454:I$463&lt;&gt;"")))</f>
        <v/>
      </c>
      <c r="J275" s="91" t="str">
        <f t="shared" si="6"/>
        <v/>
      </c>
      <c r="K275" s="92" t="str" cm="1">
        <f t="array" ref="K275">IF(M516="","",
ROUND(M516*LOOKUP($F275,_xlfn._xlws.FILTER($F$468:$F$477,G$468:G$477&lt;&gt;""),_xlfn._xlws.FILTER(G$468:G$477,G$468:G$477&lt;&gt;""))/LOOKUP($F275,_xlfn._xlws.FILTER($F$468:$F$477,H$468:H$477&lt;&gt;""),_xlfn._xlws.FILTER(H$468:H$477,H$468:H$477&lt;&gt;"")),1))</f>
        <v/>
      </c>
      <c r="L275" s="86" t="str">
        <f t="shared" si="7"/>
        <v/>
      </c>
      <c r="M275" s="78" t="str">
        <f t="shared" si="5"/>
        <v/>
      </c>
      <c r="N275" s="12"/>
      <c r="O275" s="24">
        <v>46296</v>
      </c>
      <c r="P275" s="87" t="str">
        <f t="shared" si="8"/>
        <v/>
      </c>
      <c r="Q275" s="87" t="str">
        <f t="shared" si="9"/>
        <v/>
      </c>
      <c r="R275" s="87" t="str">
        <f t="shared" si="10"/>
        <v/>
      </c>
      <c r="S275" s="87" t="str">
        <f t="shared" si="11"/>
        <v/>
      </c>
      <c r="T275" s="87" t="str">
        <f t="shared" si="12"/>
        <v/>
      </c>
      <c r="U275" s="78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9" t="str" cm="1">
        <f t="array" ref="G276">IF(G517="","",
G517*LOOKUP($F276,_xlfn._xlws.FILTER($F$454:$F$463,G$454:G$463&lt;&gt;""),_xlfn._xlws.FILTER(G$454:G$463,G$454:G$463&lt;&gt;"")))</f>
        <v/>
      </c>
      <c r="H276" s="89" t="str" cm="1">
        <f t="array" ref="H276">IF(H517="","",
H517*LOOKUP($F276,_xlfn._xlws.FILTER($F$454:$F$463,H$454:H$463&lt;&gt;""),_xlfn._xlws.FILTER(H$454:H$463,H$454:H$463&lt;&gt;"")))</f>
        <v/>
      </c>
      <c r="I276" s="90" t="str" cm="1">
        <f t="array" ref="I276">IF(I517="","",
I517*LOOKUP($F276,_xlfn._xlws.FILTER($F$454:$F$463,I$454:I$463&lt;&gt;""),_xlfn._xlws.FILTER(I$454:I$463,I$454:I$463&lt;&gt;"")))</f>
        <v/>
      </c>
      <c r="J276" s="91" t="str">
        <f t="shared" si="6"/>
        <v/>
      </c>
      <c r="K276" s="92" t="str" cm="1">
        <f t="array" ref="K276">IF(M517="","",
ROUND(M517*LOOKUP($F276,_xlfn._xlws.FILTER($F$468:$F$477,G$468:G$477&lt;&gt;""),_xlfn._xlws.FILTER(G$468:G$477,G$468:G$477&lt;&gt;""))/LOOKUP($F276,_xlfn._xlws.FILTER($F$468:$F$477,H$468:H$477&lt;&gt;""),_xlfn._xlws.FILTER(H$468:H$477,H$468:H$477&lt;&gt;"")),1))</f>
        <v/>
      </c>
      <c r="L276" s="86" t="str">
        <f t="shared" si="7"/>
        <v/>
      </c>
      <c r="M276" s="78" t="str">
        <f t="shared" si="5"/>
        <v/>
      </c>
      <c r="N276" s="12"/>
      <c r="O276" s="24">
        <v>46327</v>
      </c>
      <c r="P276" s="87" t="str">
        <f t="shared" si="8"/>
        <v/>
      </c>
      <c r="Q276" s="87" t="str">
        <f t="shared" si="9"/>
        <v/>
      </c>
      <c r="R276" s="87" t="str">
        <f t="shared" si="10"/>
        <v/>
      </c>
      <c r="S276" s="87" t="str">
        <f t="shared" si="11"/>
        <v/>
      </c>
      <c r="T276" s="87" t="str">
        <f t="shared" si="12"/>
        <v/>
      </c>
      <c r="U276" s="78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9" t="str" cm="1">
        <f t="array" ref="G277">IF(G518="","",
G518*LOOKUP($F277,_xlfn._xlws.FILTER($F$454:$F$463,G$454:G$463&lt;&gt;""),_xlfn._xlws.FILTER(G$454:G$463,G$454:G$463&lt;&gt;"")))</f>
        <v/>
      </c>
      <c r="H277" s="89" t="str" cm="1">
        <f t="array" ref="H277">IF(H518="","",
H518*LOOKUP($F277,_xlfn._xlws.FILTER($F$454:$F$463,H$454:H$463&lt;&gt;""),_xlfn._xlws.FILTER(H$454:H$463,H$454:H$463&lt;&gt;"")))</f>
        <v/>
      </c>
      <c r="I277" s="90" t="str" cm="1">
        <f t="array" ref="I277">IF(I518="","",
I518*LOOKUP($F277,_xlfn._xlws.FILTER($F$454:$F$463,I$454:I$463&lt;&gt;""),_xlfn._xlws.FILTER(I$454:I$463,I$454:I$463&lt;&gt;"")))</f>
        <v/>
      </c>
      <c r="J277" s="91" t="str">
        <f t="shared" si="6"/>
        <v/>
      </c>
      <c r="K277" s="92" t="str" cm="1">
        <f t="array" ref="K277">IF(M518="","",
ROUND(M518*LOOKUP($F277,_xlfn._xlws.FILTER($F$468:$F$477,G$468:G$477&lt;&gt;""),_xlfn._xlws.FILTER(G$468:G$477,G$468:G$477&lt;&gt;""))/LOOKUP($F277,_xlfn._xlws.FILTER($F$468:$F$477,H$468:H$477&lt;&gt;""),_xlfn._xlws.FILTER(H$468:H$477,H$468:H$477&lt;&gt;"")),1))</f>
        <v/>
      </c>
      <c r="L277" s="86" t="str">
        <f t="shared" si="7"/>
        <v/>
      </c>
      <c r="M277" s="78" t="str">
        <f t="shared" si="5"/>
        <v/>
      </c>
      <c r="N277" s="12"/>
      <c r="O277" s="24">
        <v>46357</v>
      </c>
      <c r="P277" s="87" t="str">
        <f t="shared" si="8"/>
        <v/>
      </c>
      <c r="Q277" s="87" t="str">
        <f t="shared" si="9"/>
        <v/>
      </c>
      <c r="R277" s="87" t="str">
        <f t="shared" si="10"/>
        <v/>
      </c>
      <c r="S277" s="87" t="str">
        <f t="shared" si="11"/>
        <v/>
      </c>
      <c r="T277" s="87" t="str">
        <f t="shared" si="12"/>
        <v/>
      </c>
      <c r="U277" s="78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9" t="str" cm="1">
        <f t="array" ref="G278">IF(G519="","",
G519*LOOKUP($F278,_xlfn._xlws.FILTER($F$454:$F$463,G$454:G$463&lt;&gt;""),_xlfn._xlws.FILTER(G$454:G$463,G$454:G$463&lt;&gt;"")))</f>
        <v/>
      </c>
      <c r="H278" s="89" t="str" cm="1">
        <f t="array" ref="H278">IF(H519="","",
H519*LOOKUP($F278,_xlfn._xlws.FILTER($F$454:$F$463,H$454:H$463&lt;&gt;""),_xlfn._xlws.FILTER(H$454:H$463,H$454:H$463&lt;&gt;"")))</f>
        <v/>
      </c>
      <c r="I278" s="90" t="str" cm="1">
        <f t="array" ref="I278">IF(I519="","",
I519*LOOKUP($F278,_xlfn._xlws.FILTER($F$454:$F$463,I$454:I$463&lt;&gt;""),_xlfn._xlws.FILTER(I$454:I$463,I$454:I$463&lt;&gt;"")))</f>
        <v/>
      </c>
      <c r="J278" s="91" t="str">
        <f t="shared" si="6"/>
        <v/>
      </c>
      <c r="K278" s="92" t="str" cm="1">
        <f t="array" ref="K278">IF(M519="","",
ROUND(M519*LOOKUP($F278,_xlfn._xlws.FILTER($F$468:$F$477,G$468:G$477&lt;&gt;""),_xlfn._xlws.FILTER(G$468:G$477,G$468:G$477&lt;&gt;""))/LOOKUP($F278,_xlfn._xlws.FILTER($F$468:$F$477,H$468:H$477&lt;&gt;""),_xlfn._xlws.FILTER(H$468:H$477,H$468:H$477&lt;&gt;"")),1))</f>
        <v/>
      </c>
      <c r="L278" s="86" t="str">
        <f t="shared" si="7"/>
        <v/>
      </c>
      <c r="M278" s="78" t="str">
        <f t="shared" ref="M278:M341" si="14">IF(L278="","",L278/L277-1)</f>
        <v/>
      </c>
      <c r="N278" s="12"/>
      <c r="O278" s="24">
        <v>46388</v>
      </c>
      <c r="P278" s="87" t="str">
        <f t="shared" si="8"/>
        <v/>
      </c>
      <c r="Q278" s="87" t="str">
        <f t="shared" si="9"/>
        <v/>
      </c>
      <c r="R278" s="87" t="str">
        <f t="shared" si="10"/>
        <v/>
      </c>
      <c r="S278" s="87" t="str">
        <f t="shared" si="11"/>
        <v/>
      </c>
      <c r="T278" s="87" t="str">
        <f t="shared" si="12"/>
        <v/>
      </c>
      <c r="U278" s="78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9" t="str" cm="1">
        <f t="array" ref="G279">IF(G520="","",
G520*LOOKUP($F279,_xlfn._xlws.FILTER($F$454:$F$463,G$454:G$463&lt;&gt;""),_xlfn._xlws.FILTER(G$454:G$463,G$454:G$463&lt;&gt;"")))</f>
        <v/>
      </c>
      <c r="H279" s="89" t="str" cm="1">
        <f t="array" ref="H279">IF(H520="","",
H520*LOOKUP($F279,_xlfn._xlws.FILTER($F$454:$F$463,H$454:H$463&lt;&gt;""),_xlfn._xlws.FILTER(H$454:H$463,H$454:H$463&lt;&gt;"")))</f>
        <v/>
      </c>
      <c r="I279" s="90" t="str" cm="1">
        <f t="array" ref="I279">IF(I520="","",
I520*LOOKUP($F279,_xlfn._xlws.FILTER($F$454:$F$463,I$454:I$463&lt;&gt;""),_xlfn._xlws.FILTER(I$454:I$463,I$454:I$463&lt;&gt;"")))</f>
        <v/>
      </c>
      <c r="J279" s="91" t="str">
        <f t="shared" si="6"/>
        <v/>
      </c>
      <c r="K279" s="92" t="str" cm="1">
        <f t="array" ref="K279">IF(M520="","",
ROUND(M520*LOOKUP($F279,_xlfn._xlws.FILTER($F$468:$F$477,G$468:G$477&lt;&gt;""),_xlfn._xlws.FILTER(G$468:G$477,G$468:G$477&lt;&gt;""))/LOOKUP($F279,_xlfn._xlws.FILTER($F$468:$F$477,H$468:H$477&lt;&gt;""),_xlfn._xlws.FILTER(H$468:H$477,H$468:H$477&lt;&gt;"")),1))</f>
        <v/>
      </c>
      <c r="L279" s="86" t="str">
        <f t="shared" si="7"/>
        <v/>
      </c>
      <c r="M279" s="78" t="str">
        <f t="shared" si="14"/>
        <v/>
      </c>
      <c r="N279" s="12"/>
      <c r="O279" s="24">
        <v>46419</v>
      </c>
      <c r="P279" s="87" t="str">
        <f t="shared" si="8"/>
        <v/>
      </c>
      <c r="Q279" s="87" t="str">
        <f t="shared" si="9"/>
        <v/>
      </c>
      <c r="R279" s="87" t="str">
        <f t="shared" si="10"/>
        <v/>
      </c>
      <c r="S279" s="87" t="str">
        <f t="shared" si="11"/>
        <v/>
      </c>
      <c r="T279" s="87" t="str">
        <f t="shared" si="12"/>
        <v/>
      </c>
      <c r="U279" s="78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9" t="str" cm="1">
        <f t="array" ref="G280">IF(G521="","",
G521*LOOKUP($F280,_xlfn._xlws.FILTER($F$454:$F$463,G$454:G$463&lt;&gt;""),_xlfn._xlws.FILTER(G$454:G$463,G$454:G$463&lt;&gt;"")))</f>
        <v/>
      </c>
      <c r="H280" s="89" t="str" cm="1">
        <f t="array" ref="H280">IF(H521="","",
H521*LOOKUP($F280,_xlfn._xlws.FILTER($F$454:$F$463,H$454:H$463&lt;&gt;""),_xlfn._xlws.FILTER(H$454:H$463,H$454:H$463&lt;&gt;"")))</f>
        <v/>
      </c>
      <c r="I280" s="90" t="str" cm="1">
        <f t="array" ref="I280">IF(I521="","",
I521*LOOKUP($F280,_xlfn._xlws.FILTER($F$454:$F$463,I$454:I$463&lt;&gt;""),_xlfn._xlws.FILTER(I$454:I$463,I$454:I$463&lt;&gt;"")))</f>
        <v/>
      </c>
      <c r="J280" s="91" t="str">
        <f t="shared" si="6"/>
        <v/>
      </c>
      <c r="K280" s="92" t="str" cm="1">
        <f t="array" ref="K280">IF(M521="","",
ROUND(M521*LOOKUP($F280,_xlfn._xlws.FILTER($F$468:$F$477,G$468:G$477&lt;&gt;""),_xlfn._xlws.FILTER(G$468:G$477,G$468:G$477&lt;&gt;""))/LOOKUP($F280,_xlfn._xlws.FILTER($F$468:$F$477,H$468:H$477&lt;&gt;""),_xlfn._xlws.FILTER(H$468:H$477,H$468:H$477&lt;&gt;"")),1))</f>
        <v/>
      </c>
      <c r="L280" s="86" t="str">
        <f t="shared" si="7"/>
        <v/>
      </c>
      <c r="M280" s="78" t="str">
        <f t="shared" si="14"/>
        <v/>
      </c>
      <c r="N280" s="12"/>
      <c r="O280" s="24">
        <v>46447</v>
      </c>
      <c r="P280" s="87" t="str">
        <f t="shared" si="8"/>
        <v/>
      </c>
      <c r="Q280" s="87" t="str">
        <f t="shared" si="9"/>
        <v/>
      </c>
      <c r="R280" s="87" t="str">
        <f t="shared" si="10"/>
        <v/>
      </c>
      <c r="S280" s="87" t="str">
        <f t="shared" si="11"/>
        <v/>
      </c>
      <c r="T280" s="87" t="str">
        <f t="shared" si="12"/>
        <v/>
      </c>
      <c r="U280" s="78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9" t="str" cm="1">
        <f t="array" ref="G281">IF(G522="","",
G522*LOOKUP($F281,_xlfn._xlws.FILTER($F$454:$F$463,G$454:G$463&lt;&gt;""),_xlfn._xlws.FILTER(G$454:G$463,G$454:G$463&lt;&gt;"")))</f>
        <v/>
      </c>
      <c r="H281" s="89" t="str" cm="1">
        <f t="array" ref="H281">IF(H522="","",
H522*LOOKUP($F281,_xlfn._xlws.FILTER($F$454:$F$463,H$454:H$463&lt;&gt;""),_xlfn._xlws.FILTER(H$454:H$463,H$454:H$463&lt;&gt;"")))</f>
        <v/>
      </c>
      <c r="I281" s="90" t="str" cm="1">
        <f t="array" ref="I281">IF(I522="","",
I522*LOOKUP($F281,_xlfn._xlws.FILTER($F$454:$F$463,I$454:I$463&lt;&gt;""),_xlfn._xlws.FILTER(I$454:I$463,I$454:I$463&lt;&gt;"")))</f>
        <v/>
      </c>
      <c r="J281" s="91" t="str">
        <f t="shared" si="6"/>
        <v/>
      </c>
      <c r="K281" s="92" t="str" cm="1">
        <f t="array" ref="K281">IF(M522="","",
ROUND(M522*LOOKUP($F281,_xlfn._xlws.FILTER($F$468:$F$477,G$468:G$477&lt;&gt;""),_xlfn._xlws.FILTER(G$468:G$477,G$468:G$477&lt;&gt;""))/LOOKUP($F281,_xlfn._xlws.FILTER($F$468:$F$477,H$468:H$477&lt;&gt;""),_xlfn._xlws.FILTER(H$468:H$477,H$468:H$477&lt;&gt;"")),1))</f>
        <v/>
      </c>
      <c r="L281" s="86" t="str">
        <f t="shared" si="7"/>
        <v/>
      </c>
      <c r="M281" s="78" t="str">
        <f t="shared" si="14"/>
        <v/>
      </c>
      <c r="N281" s="12"/>
      <c r="O281" s="24">
        <v>46478</v>
      </c>
      <c r="P281" s="87" t="str">
        <f t="shared" si="8"/>
        <v/>
      </c>
      <c r="Q281" s="87" t="str">
        <f t="shared" si="9"/>
        <v/>
      </c>
      <c r="R281" s="87" t="str">
        <f t="shared" si="10"/>
        <v/>
      </c>
      <c r="S281" s="87" t="str">
        <f t="shared" si="11"/>
        <v/>
      </c>
      <c r="T281" s="87" t="str">
        <f t="shared" si="12"/>
        <v/>
      </c>
      <c r="U281" s="78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9" t="str" cm="1">
        <f t="array" ref="G282">IF(G523="","",
G523*LOOKUP($F282,_xlfn._xlws.FILTER($F$454:$F$463,G$454:G$463&lt;&gt;""),_xlfn._xlws.FILTER(G$454:G$463,G$454:G$463&lt;&gt;"")))</f>
        <v/>
      </c>
      <c r="H282" s="89" t="str" cm="1">
        <f t="array" ref="H282">IF(H523="","",
H523*LOOKUP($F282,_xlfn._xlws.FILTER($F$454:$F$463,H$454:H$463&lt;&gt;""),_xlfn._xlws.FILTER(H$454:H$463,H$454:H$463&lt;&gt;"")))</f>
        <v/>
      </c>
      <c r="I282" s="90" t="str" cm="1">
        <f t="array" ref="I282">IF(I523="","",
I523*LOOKUP($F282,_xlfn._xlws.FILTER($F$454:$F$463,I$454:I$463&lt;&gt;""),_xlfn._xlws.FILTER(I$454:I$463,I$454:I$463&lt;&gt;"")))</f>
        <v/>
      </c>
      <c r="J282" s="91" t="str">
        <f t="shared" si="6"/>
        <v/>
      </c>
      <c r="K282" s="92" t="str" cm="1">
        <f t="array" ref="K282">IF(M523="","",
ROUND(M523*LOOKUP($F282,_xlfn._xlws.FILTER($F$468:$F$477,G$468:G$477&lt;&gt;""),_xlfn._xlws.FILTER(G$468:G$477,G$468:G$477&lt;&gt;""))/LOOKUP($F282,_xlfn._xlws.FILTER($F$468:$F$477,H$468:H$477&lt;&gt;""),_xlfn._xlws.FILTER(H$468:H$477,H$468:H$477&lt;&gt;"")),1))</f>
        <v/>
      </c>
      <c r="L282" s="86" t="str">
        <f t="shared" si="7"/>
        <v/>
      </c>
      <c r="M282" s="78" t="str">
        <f t="shared" si="14"/>
        <v/>
      </c>
      <c r="N282" s="12"/>
      <c r="O282" s="24">
        <v>46508</v>
      </c>
      <c r="P282" s="87" t="str">
        <f t="shared" si="8"/>
        <v/>
      </c>
      <c r="Q282" s="87" t="str">
        <f t="shared" si="9"/>
        <v/>
      </c>
      <c r="R282" s="87" t="str">
        <f t="shared" si="10"/>
        <v/>
      </c>
      <c r="S282" s="87" t="str">
        <f t="shared" si="11"/>
        <v/>
      </c>
      <c r="T282" s="87" t="str">
        <f t="shared" si="12"/>
        <v/>
      </c>
      <c r="U282" s="78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9" t="str" cm="1">
        <f t="array" ref="G283">IF(G524="","",
G524*LOOKUP($F283,_xlfn._xlws.FILTER($F$454:$F$463,G$454:G$463&lt;&gt;""),_xlfn._xlws.FILTER(G$454:G$463,G$454:G$463&lt;&gt;"")))</f>
        <v/>
      </c>
      <c r="H283" s="89" t="str" cm="1">
        <f t="array" ref="H283">IF(H524="","",
H524*LOOKUP($F283,_xlfn._xlws.FILTER($F$454:$F$463,H$454:H$463&lt;&gt;""),_xlfn._xlws.FILTER(H$454:H$463,H$454:H$463&lt;&gt;"")))</f>
        <v/>
      </c>
      <c r="I283" s="90" t="str" cm="1">
        <f t="array" ref="I283">IF(I524="","",
I524*LOOKUP($F283,_xlfn._xlws.FILTER($F$454:$F$463,I$454:I$463&lt;&gt;""),_xlfn._xlws.FILTER(I$454:I$463,I$454:I$463&lt;&gt;"")))</f>
        <v/>
      </c>
      <c r="J283" s="91" t="str">
        <f t="shared" si="6"/>
        <v/>
      </c>
      <c r="K283" s="92" t="str" cm="1">
        <f t="array" ref="K283">IF(M524="","",
ROUND(M524*LOOKUP($F283,_xlfn._xlws.FILTER($F$468:$F$477,G$468:G$477&lt;&gt;""),_xlfn._xlws.FILTER(G$468:G$477,G$468:G$477&lt;&gt;""))/LOOKUP($F283,_xlfn._xlws.FILTER($F$468:$F$477,H$468:H$477&lt;&gt;""),_xlfn._xlws.FILTER(H$468:H$477,H$468:H$477&lt;&gt;"")),1))</f>
        <v/>
      </c>
      <c r="L283" s="86" t="str">
        <f t="shared" si="7"/>
        <v/>
      </c>
      <c r="M283" s="78" t="str">
        <f t="shared" si="14"/>
        <v/>
      </c>
      <c r="N283" s="12"/>
      <c r="O283" s="24">
        <v>46539</v>
      </c>
      <c r="P283" s="87" t="str">
        <f t="shared" si="8"/>
        <v/>
      </c>
      <c r="Q283" s="87" t="str">
        <f t="shared" si="9"/>
        <v/>
      </c>
      <c r="R283" s="87" t="str">
        <f t="shared" si="10"/>
        <v/>
      </c>
      <c r="S283" s="87" t="str">
        <f t="shared" si="11"/>
        <v/>
      </c>
      <c r="T283" s="87" t="str">
        <f t="shared" si="12"/>
        <v/>
      </c>
      <c r="U283" s="78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9" t="str" cm="1">
        <f t="array" ref="G284">IF(G525="","",
G525*LOOKUP($F284,_xlfn._xlws.FILTER($F$454:$F$463,G$454:G$463&lt;&gt;""),_xlfn._xlws.FILTER(G$454:G$463,G$454:G$463&lt;&gt;"")))</f>
        <v/>
      </c>
      <c r="H284" s="89" t="str" cm="1">
        <f t="array" ref="H284">IF(H525="","",
H525*LOOKUP($F284,_xlfn._xlws.FILTER($F$454:$F$463,H$454:H$463&lt;&gt;""),_xlfn._xlws.FILTER(H$454:H$463,H$454:H$463&lt;&gt;"")))</f>
        <v/>
      </c>
      <c r="I284" s="90" t="str" cm="1">
        <f t="array" ref="I284">IF(I525="","",
I525*LOOKUP($F284,_xlfn._xlws.FILTER($F$454:$F$463,I$454:I$463&lt;&gt;""),_xlfn._xlws.FILTER(I$454:I$463,I$454:I$463&lt;&gt;"")))</f>
        <v/>
      </c>
      <c r="J284" s="91" t="str">
        <f t="shared" si="6"/>
        <v/>
      </c>
      <c r="K284" s="92" t="str" cm="1">
        <f t="array" ref="K284">IF(M525="","",
ROUND(M525*LOOKUP($F284,_xlfn._xlws.FILTER($F$468:$F$477,G$468:G$477&lt;&gt;""),_xlfn._xlws.FILTER(G$468:G$477,G$468:G$477&lt;&gt;""))/LOOKUP($F284,_xlfn._xlws.FILTER($F$468:$F$477,H$468:H$477&lt;&gt;""),_xlfn._xlws.FILTER(H$468:H$477,H$468:H$477&lt;&gt;"")),1))</f>
        <v/>
      </c>
      <c r="L284" s="86" t="str">
        <f t="shared" si="7"/>
        <v/>
      </c>
      <c r="M284" s="78" t="str">
        <f t="shared" si="14"/>
        <v/>
      </c>
      <c r="N284" s="12"/>
      <c r="O284" s="24">
        <v>46569</v>
      </c>
      <c r="P284" s="87" t="str">
        <f t="shared" si="8"/>
        <v/>
      </c>
      <c r="Q284" s="87" t="str">
        <f t="shared" si="9"/>
        <v/>
      </c>
      <c r="R284" s="87" t="str">
        <f t="shared" si="10"/>
        <v/>
      </c>
      <c r="S284" s="87" t="str">
        <f t="shared" si="11"/>
        <v/>
      </c>
      <c r="T284" s="87" t="str">
        <f t="shared" si="12"/>
        <v/>
      </c>
      <c r="U284" s="78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9" t="str" cm="1">
        <f t="array" ref="G285">IF(G526="","",
G526*LOOKUP($F285,_xlfn._xlws.FILTER($F$454:$F$463,G$454:G$463&lt;&gt;""),_xlfn._xlws.FILTER(G$454:G$463,G$454:G$463&lt;&gt;"")))</f>
        <v/>
      </c>
      <c r="H285" s="89" t="str" cm="1">
        <f t="array" ref="H285">IF(H526="","",
H526*LOOKUP($F285,_xlfn._xlws.FILTER($F$454:$F$463,H$454:H$463&lt;&gt;""),_xlfn._xlws.FILTER(H$454:H$463,H$454:H$463&lt;&gt;"")))</f>
        <v/>
      </c>
      <c r="I285" s="90" t="str" cm="1">
        <f t="array" ref="I285">IF(I526="","",
I526*LOOKUP($F285,_xlfn._xlws.FILTER($F$454:$F$463,I$454:I$463&lt;&gt;""),_xlfn._xlws.FILTER(I$454:I$463,I$454:I$463&lt;&gt;"")))</f>
        <v/>
      </c>
      <c r="J285" s="91" t="str">
        <f t="shared" si="6"/>
        <v/>
      </c>
      <c r="K285" s="92" t="str" cm="1">
        <f t="array" ref="K285">IF(M526="","",
ROUND(M526*LOOKUP($F285,_xlfn._xlws.FILTER($F$468:$F$477,G$468:G$477&lt;&gt;""),_xlfn._xlws.FILTER(G$468:G$477,G$468:G$477&lt;&gt;""))/LOOKUP($F285,_xlfn._xlws.FILTER($F$468:$F$477,H$468:H$477&lt;&gt;""),_xlfn._xlws.FILTER(H$468:H$477,H$468:H$477&lt;&gt;"")),1))</f>
        <v/>
      </c>
      <c r="L285" s="86" t="str">
        <f t="shared" si="7"/>
        <v/>
      </c>
      <c r="M285" s="78" t="str">
        <f t="shared" si="14"/>
        <v/>
      </c>
      <c r="N285" s="12"/>
      <c r="O285" s="24">
        <v>46600</v>
      </c>
      <c r="P285" s="87" t="str">
        <f t="shared" si="8"/>
        <v/>
      </c>
      <c r="Q285" s="87" t="str">
        <f t="shared" si="9"/>
        <v/>
      </c>
      <c r="R285" s="87" t="str">
        <f t="shared" si="10"/>
        <v/>
      </c>
      <c r="S285" s="87" t="str">
        <f t="shared" si="11"/>
        <v/>
      </c>
      <c r="T285" s="87" t="str">
        <f t="shared" si="12"/>
        <v/>
      </c>
      <c r="U285" s="78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9" t="str" cm="1">
        <f t="array" ref="G286">IF(G527="","",
G527*LOOKUP($F286,_xlfn._xlws.FILTER($F$454:$F$463,G$454:G$463&lt;&gt;""),_xlfn._xlws.FILTER(G$454:G$463,G$454:G$463&lt;&gt;"")))</f>
        <v/>
      </c>
      <c r="H286" s="89" t="str" cm="1">
        <f t="array" ref="H286">IF(H527="","",
H527*LOOKUP($F286,_xlfn._xlws.FILTER($F$454:$F$463,H$454:H$463&lt;&gt;""),_xlfn._xlws.FILTER(H$454:H$463,H$454:H$463&lt;&gt;"")))</f>
        <v/>
      </c>
      <c r="I286" s="90" t="str" cm="1">
        <f t="array" ref="I286">IF(I527="","",
I527*LOOKUP($F286,_xlfn._xlws.FILTER($F$454:$F$463,I$454:I$463&lt;&gt;""),_xlfn._xlws.FILTER(I$454:I$463,I$454:I$463&lt;&gt;"")))</f>
        <v/>
      </c>
      <c r="J286" s="91" t="str">
        <f t="shared" si="6"/>
        <v/>
      </c>
      <c r="K286" s="92" t="str" cm="1">
        <f t="array" ref="K286">IF(M527="","",
ROUND(M527*LOOKUP($F286,_xlfn._xlws.FILTER($F$468:$F$477,G$468:G$477&lt;&gt;""),_xlfn._xlws.FILTER(G$468:G$477,G$468:G$477&lt;&gt;""))/LOOKUP($F286,_xlfn._xlws.FILTER($F$468:$F$477,H$468:H$477&lt;&gt;""),_xlfn._xlws.FILTER(H$468:H$477,H$468:H$477&lt;&gt;"")),1))</f>
        <v/>
      </c>
      <c r="L286" s="86" t="str">
        <f t="shared" si="7"/>
        <v/>
      </c>
      <c r="M286" s="78" t="str">
        <f t="shared" si="14"/>
        <v/>
      </c>
      <c r="N286" s="12"/>
      <c r="O286" s="24">
        <v>46631</v>
      </c>
      <c r="P286" s="87" t="str">
        <f t="shared" si="8"/>
        <v/>
      </c>
      <c r="Q286" s="87" t="str">
        <f t="shared" si="9"/>
        <v/>
      </c>
      <c r="R286" s="87" t="str">
        <f t="shared" si="10"/>
        <v/>
      </c>
      <c r="S286" s="87" t="str">
        <f t="shared" si="11"/>
        <v/>
      </c>
      <c r="T286" s="87" t="str">
        <f t="shared" si="12"/>
        <v/>
      </c>
      <c r="U286" s="78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9" t="str" cm="1">
        <f t="array" ref="G287">IF(G528="","",
G528*LOOKUP($F287,_xlfn._xlws.FILTER($F$454:$F$463,G$454:G$463&lt;&gt;""),_xlfn._xlws.FILTER(G$454:G$463,G$454:G$463&lt;&gt;"")))</f>
        <v/>
      </c>
      <c r="H287" s="89" t="str" cm="1">
        <f t="array" ref="H287">IF(H528="","",
H528*LOOKUP($F287,_xlfn._xlws.FILTER($F$454:$F$463,H$454:H$463&lt;&gt;""),_xlfn._xlws.FILTER(H$454:H$463,H$454:H$463&lt;&gt;"")))</f>
        <v/>
      </c>
      <c r="I287" s="90" t="str" cm="1">
        <f t="array" ref="I287">IF(I528="","",
I528*LOOKUP($F287,_xlfn._xlws.FILTER($F$454:$F$463,I$454:I$463&lt;&gt;""),_xlfn._xlws.FILTER(I$454:I$463,I$454:I$463&lt;&gt;"")))</f>
        <v/>
      </c>
      <c r="J287" s="91" t="str">
        <f t="shared" si="6"/>
        <v/>
      </c>
      <c r="K287" s="92" t="str" cm="1">
        <f t="array" ref="K287">IF(M528="","",
ROUND(M528*LOOKUP($F287,_xlfn._xlws.FILTER($F$468:$F$477,G$468:G$477&lt;&gt;""),_xlfn._xlws.FILTER(G$468:G$477,G$468:G$477&lt;&gt;""))/LOOKUP($F287,_xlfn._xlws.FILTER($F$468:$F$477,H$468:H$477&lt;&gt;""),_xlfn._xlws.FILTER(H$468:H$477,H$468:H$477&lt;&gt;"")),1))</f>
        <v/>
      </c>
      <c r="L287" s="86" t="str">
        <f t="shared" si="7"/>
        <v/>
      </c>
      <c r="M287" s="78" t="str">
        <f t="shared" si="14"/>
        <v/>
      </c>
      <c r="N287" s="12"/>
      <c r="O287" s="24">
        <v>46661</v>
      </c>
      <c r="P287" s="87" t="str">
        <f t="shared" si="8"/>
        <v/>
      </c>
      <c r="Q287" s="87" t="str">
        <f t="shared" si="9"/>
        <v/>
      </c>
      <c r="R287" s="87" t="str">
        <f t="shared" si="10"/>
        <v/>
      </c>
      <c r="S287" s="87" t="str">
        <f t="shared" si="11"/>
        <v/>
      </c>
      <c r="T287" s="87" t="str">
        <f t="shared" si="12"/>
        <v/>
      </c>
      <c r="U287" s="78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9" t="str" cm="1">
        <f t="array" ref="G288">IF(G529="","",
G529*LOOKUP($F288,_xlfn._xlws.FILTER($F$454:$F$463,G$454:G$463&lt;&gt;""),_xlfn._xlws.FILTER(G$454:G$463,G$454:G$463&lt;&gt;"")))</f>
        <v/>
      </c>
      <c r="H288" s="89" t="str" cm="1">
        <f t="array" ref="H288">IF(H529="","",
H529*LOOKUP($F288,_xlfn._xlws.FILTER($F$454:$F$463,H$454:H$463&lt;&gt;""),_xlfn._xlws.FILTER(H$454:H$463,H$454:H$463&lt;&gt;"")))</f>
        <v/>
      </c>
      <c r="I288" s="90" t="str" cm="1">
        <f t="array" ref="I288">IF(I529="","",
I529*LOOKUP($F288,_xlfn._xlws.FILTER($F$454:$F$463,I$454:I$463&lt;&gt;""),_xlfn._xlws.FILTER(I$454:I$463,I$454:I$463&lt;&gt;"")))</f>
        <v/>
      </c>
      <c r="J288" s="91" t="str">
        <f t="shared" si="6"/>
        <v/>
      </c>
      <c r="K288" s="92" t="str" cm="1">
        <f t="array" ref="K288">IF(M529="","",
ROUND(M529*LOOKUP($F288,_xlfn._xlws.FILTER($F$468:$F$477,G$468:G$477&lt;&gt;""),_xlfn._xlws.FILTER(G$468:G$477,G$468:G$477&lt;&gt;""))/LOOKUP($F288,_xlfn._xlws.FILTER($F$468:$F$477,H$468:H$477&lt;&gt;""),_xlfn._xlws.FILTER(H$468:H$477,H$468:H$477&lt;&gt;"")),1))</f>
        <v/>
      </c>
      <c r="L288" s="86" t="str">
        <f t="shared" si="7"/>
        <v/>
      </c>
      <c r="M288" s="78" t="str">
        <f t="shared" si="14"/>
        <v/>
      </c>
      <c r="N288" s="12"/>
      <c r="O288" s="24">
        <v>46692</v>
      </c>
      <c r="P288" s="87" t="str">
        <f t="shared" si="8"/>
        <v/>
      </c>
      <c r="Q288" s="87" t="str">
        <f t="shared" si="9"/>
        <v/>
      </c>
      <c r="R288" s="87" t="str">
        <f t="shared" si="10"/>
        <v/>
      </c>
      <c r="S288" s="87" t="str">
        <f t="shared" si="11"/>
        <v/>
      </c>
      <c r="T288" s="87" t="str">
        <f t="shared" si="12"/>
        <v/>
      </c>
      <c r="U288" s="78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9" t="str" cm="1">
        <f t="array" ref="G289">IF(G530="","",
G530*LOOKUP($F289,_xlfn._xlws.FILTER($F$454:$F$463,G$454:G$463&lt;&gt;""),_xlfn._xlws.FILTER(G$454:G$463,G$454:G$463&lt;&gt;"")))</f>
        <v/>
      </c>
      <c r="H289" s="89" t="str" cm="1">
        <f t="array" ref="H289">IF(H530="","",
H530*LOOKUP($F289,_xlfn._xlws.FILTER($F$454:$F$463,H$454:H$463&lt;&gt;""),_xlfn._xlws.FILTER(H$454:H$463,H$454:H$463&lt;&gt;"")))</f>
        <v/>
      </c>
      <c r="I289" s="90" t="str" cm="1">
        <f t="array" ref="I289">IF(I530="","",
I530*LOOKUP($F289,_xlfn._xlws.FILTER($F$454:$F$463,I$454:I$463&lt;&gt;""),_xlfn._xlws.FILTER(I$454:I$463,I$454:I$463&lt;&gt;"")))</f>
        <v/>
      </c>
      <c r="J289" s="91" t="str">
        <f t="shared" si="6"/>
        <v/>
      </c>
      <c r="K289" s="92" t="str" cm="1">
        <f t="array" ref="K289">IF(M530="","",
ROUND(M530*LOOKUP($F289,_xlfn._xlws.FILTER($F$468:$F$477,G$468:G$477&lt;&gt;""),_xlfn._xlws.FILTER(G$468:G$477,G$468:G$477&lt;&gt;""))/LOOKUP($F289,_xlfn._xlws.FILTER($F$468:$F$477,H$468:H$477&lt;&gt;""),_xlfn._xlws.FILTER(H$468:H$477,H$468:H$477&lt;&gt;"")),1))</f>
        <v/>
      </c>
      <c r="L289" s="86" t="str">
        <f t="shared" si="7"/>
        <v/>
      </c>
      <c r="M289" s="78" t="str">
        <f t="shared" si="14"/>
        <v/>
      </c>
      <c r="N289" s="12"/>
      <c r="O289" s="24">
        <v>46722</v>
      </c>
      <c r="P289" s="87" t="str">
        <f t="shared" si="8"/>
        <v/>
      </c>
      <c r="Q289" s="87" t="str">
        <f t="shared" si="9"/>
        <v/>
      </c>
      <c r="R289" s="87" t="str">
        <f t="shared" si="10"/>
        <v/>
      </c>
      <c r="S289" s="87" t="str">
        <f t="shared" si="11"/>
        <v/>
      </c>
      <c r="T289" s="87" t="str">
        <f t="shared" si="12"/>
        <v/>
      </c>
      <c r="U289" s="78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9" t="str" cm="1">
        <f t="array" ref="G290">IF(G531="","",
G531*LOOKUP($F290,_xlfn._xlws.FILTER($F$454:$F$463,G$454:G$463&lt;&gt;""),_xlfn._xlws.FILTER(G$454:G$463,G$454:G$463&lt;&gt;"")))</f>
        <v/>
      </c>
      <c r="H290" s="89" t="str" cm="1">
        <f t="array" ref="H290">IF(H531="","",
H531*LOOKUP($F290,_xlfn._xlws.FILTER($F$454:$F$463,H$454:H$463&lt;&gt;""),_xlfn._xlws.FILTER(H$454:H$463,H$454:H$463&lt;&gt;"")))</f>
        <v/>
      </c>
      <c r="I290" s="90" t="str" cm="1">
        <f t="array" ref="I290">IF(I531="","",
I531*LOOKUP($F290,_xlfn._xlws.FILTER($F$454:$F$463,I$454:I$463&lt;&gt;""),_xlfn._xlws.FILTER(I$454:I$463,I$454:I$463&lt;&gt;"")))</f>
        <v/>
      </c>
      <c r="J290" s="91" t="str">
        <f t="shared" si="6"/>
        <v/>
      </c>
      <c r="K290" s="92" t="str" cm="1">
        <f t="array" ref="K290">IF(M531="","",
ROUND(M531*LOOKUP($F290,_xlfn._xlws.FILTER($F$468:$F$477,G$468:G$477&lt;&gt;""),_xlfn._xlws.FILTER(G$468:G$477,G$468:G$477&lt;&gt;""))/LOOKUP($F290,_xlfn._xlws.FILTER($F$468:$F$477,H$468:H$477&lt;&gt;""),_xlfn._xlws.FILTER(H$468:H$477,H$468:H$477&lt;&gt;"")),1))</f>
        <v/>
      </c>
      <c r="L290" s="86" t="str">
        <f t="shared" si="7"/>
        <v/>
      </c>
      <c r="M290" s="78" t="str">
        <f t="shared" si="14"/>
        <v/>
      </c>
      <c r="N290" s="12"/>
      <c r="O290" s="24">
        <v>46753</v>
      </c>
      <c r="P290" s="87" t="str">
        <f t="shared" si="8"/>
        <v/>
      </c>
      <c r="Q290" s="87" t="str">
        <f t="shared" si="9"/>
        <v/>
      </c>
      <c r="R290" s="87" t="str">
        <f t="shared" si="10"/>
        <v/>
      </c>
      <c r="S290" s="87" t="str">
        <f t="shared" si="11"/>
        <v/>
      </c>
      <c r="T290" s="87" t="str">
        <f t="shared" si="12"/>
        <v/>
      </c>
      <c r="U290" s="78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9" t="str" cm="1">
        <f t="array" ref="G291">IF(G532="","",
G532*LOOKUP($F291,_xlfn._xlws.FILTER($F$454:$F$463,G$454:G$463&lt;&gt;""),_xlfn._xlws.FILTER(G$454:G$463,G$454:G$463&lt;&gt;"")))</f>
        <v/>
      </c>
      <c r="H291" s="89" t="str" cm="1">
        <f t="array" ref="H291">IF(H532="","",
H532*LOOKUP($F291,_xlfn._xlws.FILTER($F$454:$F$463,H$454:H$463&lt;&gt;""),_xlfn._xlws.FILTER(H$454:H$463,H$454:H$463&lt;&gt;"")))</f>
        <v/>
      </c>
      <c r="I291" s="90" t="str" cm="1">
        <f t="array" ref="I291">IF(I532="","",
I532*LOOKUP($F291,_xlfn._xlws.FILTER($F$454:$F$463,I$454:I$463&lt;&gt;""),_xlfn._xlws.FILTER(I$454:I$463,I$454:I$463&lt;&gt;"")))</f>
        <v/>
      </c>
      <c r="J291" s="91" t="str">
        <f t="shared" si="6"/>
        <v/>
      </c>
      <c r="K291" s="92" t="str" cm="1">
        <f t="array" ref="K291">IF(M532="","",
ROUND(M532*LOOKUP($F291,_xlfn._xlws.FILTER($F$468:$F$477,G$468:G$477&lt;&gt;""),_xlfn._xlws.FILTER(G$468:G$477,G$468:G$477&lt;&gt;""))/LOOKUP($F291,_xlfn._xlws.FILTER($F$468:$F$477,H$468:H$477&lt;&gt;""),_xlfn._xlws.FILTER(H$468:H$477,H$468:H$477&lt;&gt;"")),1))</f>
        <v/>
      </c>
      <c r="L291" s="86" t="str">
        <f t="shared" si="7"/>
        <v/>
      </c>
      <c r="M291" s="78" t="str">
        <f t="shared" si="14"/>
        <v/>
      </c>
      <c r="N291" s="12"/>
      <c r="O291" s="24">
        <v>46784</v>
      </c>
      <c r="P291" s="87" t="str">
        <f t="shared" si="8"/>
        <v/>
      </c>
      <c r="Q291" s="87" t="str">
        <f t="shared" si="9"/>
        <v/>
      </c>
      <c r="R291" s="87" t="str">
        <f t="shared" si="10"/>
        <v/>
      </c>
      <c r="S291" s="87" t="str">
        <f t="shared" si="11"/>
        <v/>
      </c>
      <c r="T291" s="87" t="str">
        <f t="shared" si="12"/>
        <v/>
      </c>
      <c r="U291" s="78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9" t="str" cm="1">
        <f t="array" ref="G292">IF(G533="","",
G533*LOOKUP($F292,_xlfn._xlws.FILTER($F$454:$F$463,G$454:G$463&lt;&gt;""),_xlfn._xlws.FILTER(G$454:G$463,G$454:G$463&lt;&gt;"")))</f>
        <v/>
      </c>
      <c r="H292" s="89" t="str" cm="1">
        <f t="array" ref="H292">IF(H533="","",
H533*LOOKUP($F292,_xlfn._xlws.FILTER($F$454:$F$463,H$454:H$463&lt;&gt;""),_xlfn._xlws.FILTER(H$454:H$463,H$454:H$463&lt;&gt;"")))</f>
        <v/>
      </c>
      <c r="I292" s="90" t="str" cm="1">
        <f t="array" ref="I292">IF(I533="","",
I533*LOOKUP($F292,_xlfn._xlws.FILTER($F$454:$F$463,I$454:I$463&lt;&gt;""),_xlfn._xlws.FILTER(I$454:I$463,I$454:I$463&lt;&gt;"")))</f>
        <v/>
      </c>
      <c r="J292" s="91" t="str">
        <f t="shared" si="6"/>
        <v/>
      </c>
      <c r="K292" s="92" t="str" cm="1">
        <f t="array" ref="K292">IF(M533="","",
ROUND(M533*LOOKUP($F292,_xlfn._xlws.FILTER($F$468:$F$477,G$468:G$477&lt;&gt;""),_xlfn._xlws.FILTER(G$468:G$477,G$468:G$477&lt;&gt;""))/LOOKUP($F292,_xlfn._xlws.FILTER($F$468:$F$477,H$468:H$477&lt;&gt;""),_xlfn._xlws.FILTER(H$468:H$477,H$468:H$477&lt;&gt;"")),1))</f>
        <v/>
      </c>
      <c r="L292" s="86" t="str">
        <f t="shared" si="7"/>
        <v/>
      </c>
      <c r="M292" s="78" t="str">
        <f t="shared" si="14"/>
        <v/>
      </c>
      <c r="N292" s="12"/>
      <c r="O292" s="24">
        <v>46813</v>
      </c>
      <c r="P292" s="87" t="str">
        <f t="shared" si="8"/>
        <v/>
      </c>
      <c r="Q292" s="87" t="str">
        <f t="shared" si="9"/>
        <v/>
      </c>
      <c r="R292" s="87" t="str">
        <f t="shared" si="10"/>
        <v/>
      </c>
      <c r="S292" s="87" t="str">
        <f t="shared" si="11"/>
        <v/>
      </c>
      <c r="T292" s="87" t="str">
        <f t="shared" si="12"/>
        <v/>
      </c>
      <c r="U292" s="78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9" t="str" cm="1">
        <f t="array" ref="G293">IF(G534="","",
G534*LOOKUP($F293,_xlfn._xlws.FILTER($F$454:$F$463,G$454:G$463&lt;&gt;""),_xlfn._xlws.FILTER(G$454:G$463,G$454:G$463&lt;&gt;"")))</f>
        <v/>
      </c>
      <c r="H293" s="89" t="str" cm="1">
        <f t="array" ref="H293">IF(H534="","",
H534*LOOKUP($F293,_xlfn._xlws.FILTER($F$454:$F$463,H$454:H$463&lt;&gt;""),_xlfn._xlws.FILTER(H$454:H$463,H$454:H$463&lt;&gt;"")))</f>
        <v/>
      </c>
      <c r="I293" s="90" t="str" cm="1">
        <f t="array" ref="I293">IF(I534="","",
I534*LOOKUP($F293,_xlfn._xlws.FILTER($F$454:$F$463,I$454:I$463&lt;&gt;""),_xlfn._xlws.FILTER(I$454:I$463,I$454:I$463&lt;&gt;"")))</f>
        <v/>
      </c>
      <c r="J293" s="91" t="str">
        <f t="shared" si="6"/>
        <v/>
      </c>
      <c r="K293" s="92" t="str" cm="1">
        <f t="array" ref="K293">IF(M534="","",
ROUND(M534*LOOKUP($F293,_xlfn._xlws.FILTER($F$468:$F$477,G$468:G$477&lt;&gt;""),_xlfn._xlws.FILTER(G$468:G$477,G$468:G$477&lt;&gt;""))/LOOKUP($F293,_xlfn._xlws.FILTER($F$468:$F$477,H$468:H$477&lt;&gt;""),_xlfn._xlws.FILTER(H$468:H$477,H$468:H$477&lt;&gt;"")),1))</f>
        <v/>
      </c>
      <c r="L293" s="86" t="str">
        <f t="shared" si="7"/>
        <v/>
      </c>
      <c r="M293" s="78" t="str">
        <f t="shared" si="14"/>
        <v/>
      </c>
      <c r="N293" s="12"/>
      <c r="O293" s="24">
        <v>46844</v>
      </c>
      <c r="P293" s="87" t="str">
        <f t="shared" si="8"/>
        <v/>
      </c>
      <c r="Q293" s="87" t="str">
        <f t="shared" si="9"/>
        <v/>
      </c>
      <c r="R293" s="87" t="str">
        <f t="shared" si="10"/>
        <v/>
      </c>
      <c r="S293" s="87" t="str">
        <f t="shared" si="11"/>
        <v/>
      </c>
      <c r="T293" s="87" t="str">
        <f t="shared" si="12"/>
        <v/>
      </c>
      <c r="U293" s="78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9" t="str" cm="1">
        <f t="array" ref="G294">IF(G535="","",
G535*LOOKUP($F294,_xlfn._xlws.FILTER($F$454:$F$463,G$454:G$463&lt;&gt;""),_xlfn._xlws.FILTER(G$454:G$463,G$454:G$463&lt;&gt;"")))</f>
        <v/>
      </c>
      <c r="H294" s="89" t="str" cm="1">
        <f t="array" ref="H294">IF(H535="","",
H535*LOOKUP($F294,_xlfn._xlws.FILTER($F$454:$F$463,H$454:H$463&lt;&gt;""),_xlfn._xlws.FILTER(H$454:H$463,H$454:H$463&lt;&gt;"")))</f>
        <v/>
      </c>
      <c r="I294" s="90" t="str" cm="1">
        <f t="array" ref="I294">IF(I535="","",
I535*LOOKUP($F294,_xlfn._xlws.FILTER($F$454:$F$463,I$454:I$463&lt;&gt;""),_xlfn._xlws.FILTER(I$454:I$463,I$454:I$463&lt;&gt;"")))</f>
        <v/>
      </c>
      <c r="J294" s="91" t="str">
        <f t="shared" si="6"/>
        <v/>
      </c>
      <c r="K294" s="92" t="str" cm="1">
        <f t="array" ref="K294">IF(M535="","",
ROUND(M535*LOOKUP($F294,_xlfn._xlws.FILTER($F$468:$F$477,G$468:G$477&lt;&gt;""),_xlfn._xlws.FILTER(G$468:G$477,G$468:G$477&lt;&gt;""))/LOOKUP($F294,_xlfn._xlws.FILTER($F$468:$F$477,H$468:H$477&lt;&gt;""),_xlfn._xlws.FILTER(H$468:H$477,H$468:H$477&lt;&gt;"")),1))</f>
        <v/>
      </c>
      <c r="L294" s="86" t="str">
        <f t="shared" si="7"/>
        <v/>
      </c>
      <c r="M294" s="78" t="str">
        <f t="shared" si="14"/>
        <v/>
      </c>
      <c r="N294" s="12"/>
      <c r="O294" s="24">
        <v>46874</v>
      </c>
      <c r="P294" s="87" t="str">
        <f t="shared" si="8"/>
        <v/>
      </c>
      <c r="Q294" s="87" t="str">
        <f t="shared" si="9"/>
        <v/>
      </c>
      <c r="R294" s="87" t="str">
        <f t="shared" si="10"/>
        <v/>
      </c>
      <c r="S294" s="87" t="str">
        <f t="shared" si="11"/>
        <v/>
      </c>
      <c r="T294" s="87" t="str">
        <f t="shared" si="12"/>
        <v/>
      </c>
      <c r="U294" s="78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9" t="str" cm="1">
        <f t="array" ref="G295">IF(G536="","",
G536*LOOKUP($F295,_xlfn._xlws.FILTER($F$454:$F$463,G$454:G$463&lt;&gt;""),_xlfn._xlws.FILTER(G$454:G$463,G$454:G$463&lt;&gt;"")))</f>
        <v/>
      </c>
      <c r="H295" s="89" t="str" cm="1">
        <f t="array" ref="H295">IF(H536="","",
H536*LOOKUP($F295,_xlfn._xlws.FILTER($F$454:$F$463,H$454:H$463&lt;&gt;""),_xlfn._xlws.FILTER(H$454:H$463,H$454:H$463&lt;&gt;"")))</f>
        <v/>
      </c>
      <c r="I295" s="90" t="str" cm="1">
        <f t="array" ref="I295">IF(I536="","",
I536*LOOKUP($F295,_xlfn._xlws.FILTER($F$454:$F$463,I$454:I$463&lt;&gt;""),_xlfn._xlws.FILTER(I$454:I$463,I$454:I$463&lt;&gt;"")))</f>
        <v/>
      </c>
      <c r="J295" s="91" t="str">
        <f t="shared" si="6"/>
        <v/>
      </c>
      <c r="K295" s="92" t="str" cm="1">
        <f t="array" ref="K295">IF(M536="","",
ROUND(M536*LOOKUP($F295,_xlfn._xlws.FILTER($F$468:$F$477,G$468:G$477&lt;&gt;""),_xlfn._xlws.FILTER(G$468:G$477,G$468:G$477&lt;&gt;""))/LOOKUP($F295,_xlfn._xlws.FILTER($F$468:$F$477,H$468:H$477&lt;&gt;""),_xlfn._xlws.FILTER(H$468:H$477,H$468:H$477&lt;&gt;"")),1))</f>
        <v/>
      </c>
      <c r="L295" s="86" t="str">
        <f t="shared" si="7"/>
        <v/>
      </c>
      <c r="M295" s="78" t="str">
        <f t="shared" si="14"/>
        <v/>
      </c>
      <c r="N295" s="12"/>
      <c r="O295" s="24">
        <v>46905</v>
      </c>
      <c r="P295" s="87" t="str">
        <f t="shared" si="8"/>
        <v/>
      </c>
      <c r="Q295" s="87" t="str">
        <f t="shared" si="9"/>
        <v/>
      </c>
      <c r="R295" s="87" t="str">
        <f t="shared" si="10"/>
        <v/>
      </c>
      <c r="S295" s="87" t="str">
        <f t="shared" si="11"/>
        <v/>
      </c>
      <c r="T295" s="87" t="str">
        <f t="shared" si="12"/>
        <v/>
      </c>
      <c r="U295" s="78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9" t="str" cm="1">
        <f t="array" ref="G296">IF(G537="","",
G537*LOOKUP($F296,_xlfn._xlws.FILTER($F$454:$F$463,G$454:G$463&lt;&gt;""),_xlfn._xlws.FILTER(G$454:G$463,G$454:G$463&lt;&gt;"")))</f>
        <v/>
      </c>
      <c r="H296" s="89" t="str" cm="1">
        <f t="array" ref="H296">IF(H537="","",
H537*LOOKUP($F296,_xlfn._xlws.FILTER($F$454:$F$463,H$454:H$463&lt;&gt;""),_xlfn._xlws.FILTER(H$454:H$463,H$454:H$463&lt;&gt;"")))</f>
        <v/>
      </c>
      <c r="I296" s="90" t="str" cm="1">
        <f t="array" ref="I296">IF(I537="","",
I537*LOOKUP($F296,_xlfn._xlws.FILTER($F$454:$F$463,I$454:I$463&lt;&gt;""),_xlfn._xlws.FILTER(I$454:I$463,I$454:I$463&lt;&gt;"")))</f>
        <v/>
      </c>
      <c r="J296" s="91" t="str">
        <f t="shared" si="6"/>
        <v/>
      </c>
      <c r="K296" s="92" t="str" cm="1">
        <f t="array" ref="K296">IF(M537="","",
ROUND(M537*LOOKUP($F296,_xlfn._xlws.FILTER($F$468:$F$477,G$468:G$477&lt;&gt;""),_xlfn._xlws.FILTER(G$468:G$477,G$468:G$477&lt;&gt;""))/LOOKUP($F296,_xlfn._xlws.FILTER($F$468:$F$477,H$468:H$477&lt;&gt;""),_xlfn._xlws.FILTER(H$468:H$477,H$468:H$477&lt;&gt;"")),1))</f>
        <v/>
      </c>
      <c r="L296" s="86" t="str">
        <f t="shared" si="7"/>
        <v/>
      </c>
      <c r="M296" s="78" t="str">
        <f t="shared" si="14"/>
        <v/>
      </c>
      <c r="N296" s="12"/>
      <c r="O296" s="24">
        <v>46935</v>
      </c>
      <c r="P296" s="87" t="str">
        <f t="shared" si="8"/>
        <v/>
      </c>
      <c r="Q296" s="87" t="str">
        <f t="shared" si="9"/>
        <v/>
      </c>
      <c r="R296" s="87" t="str">
        <f t="shared" si="10"/>
        <v/>
      </c>
      <c r="S296" s="87" t="str">
        <f t="shared" si="11"/>
        <v/>
      </c>
      <c r="T296" s="87" t="str">
        <f t="shared" si="12"/>
        <v/>
      </c>
      <c r="U296" s="78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9" t="str" cm="1">
        <f t="array" ref="G297">IF(G538="","",
G538*LOOKUP($F297,_xlfn._xlws.FILTER($F$454:$F$463,G$454:G$463&lt;&gt;""),_xlfn._xlws.FILTER(G$454:G$463,G$454:G$463&lt;&gt;"")))</f>
        <v/>
      </c>
      <c r="H297" s="89" t="str" cm="1">
        <f t="array" ref="H297">IF(H538="","",
H538*LOOKUP($F297,_xlfn._xlws.FILTER($F$454:$F$463,H$454:H$463&lt;&gt;""),_xlfn._xlws.FILTER(H$454:H$463,H$454:H$463&lt;&gt;"")))</f>
        <v/>
      </c>
      <c r="I297" s="90" t="str" cm="1">
        <f t="array" ref="I297">IF(I538="","",
I538*LOOKUP($F297,_xlfn._xlws.FILTER($F$454:$F$463,I$454:I$463&lt;&gt;""),_xlfn._xlws.FILTER(I$454:I$463,I$454:I$463&lt;&gt;"")))</f>
        <v/>
      </c>
      <c r="J297" s="91" t="str">
        <f t="shared" si="6"/>
        <v/>
      </c>
      <c r="K297" s="92" t="str" cm="1">
        <f t="array" ref="K297">IF(M538="","",
ROUND(M538*LOOKUP($F297,_xlfn._xlws.FILTER($F$468:$F$477,G$468:G$477&lt;&gt;""),_xlfn._xlws.FILTER(G$468:G$477,G$468:G$477&lt;&gt;""))/LOOKUP($F297,_xlfn._xlws.FILTER($F$468:$F$477,H$468:H$477&lt;&gt;""),_xlfn._xlws.FILTER(H$468:H$477,H$468:H$477&lt;&gt;"")),1))</f>
        <v/>
      </c>
      <c r="L297" s="86" t="str">
        <f t="shared" si="7"/>
        <v/>
      </c>
      <c r="M297" s="78" t="str">
        <f t="shared" si="14"/>
        <v/>
      </c>
      <c r="N297" s="12"/>
      <c r="O297" s="24">
        <v>46966</v>
      </c>
      <c r="P297" s="87" t="str">
        <f t="shared" si="8"/>
        <v/>
      </c>
      <c r="Q297" s="87" t="str">
        <f t="shared" si="9"/>
        <v/>
      </c>
      <c r="R297" s="87" t="str">
        <f t="shared" si="10"/>
        <v/>
      </c>
      <c r="S297" s="87" t="str">
        <f t="shared" si="11"/>
        <v/>
      </c>
      <c r="T297" s="87" t="str">
        <f t="shared" si="12"/>
        <v/>
      </c>
      <c r="U297" s="78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9" t="str" cm="1">
        <f t="array" ref="G298">IF(G539="","",
G539*LOOKUP($F298,_xlfn._xlws.FILTER($F$454:$F$463,G$454:G$463&lt;&gt;""),_xlfn._xlws.FILTER(G$454:G$463,G$454:G$463&lt;&gt;"")))</f>
        <v/>
      </c>
      <c r="H298" s="89" t="str" cm="1">
        <f t="array" ref="H298">IF(H539="","",
H539*LOOKUP($F298,_xlfn._xlws.FILTER($F$454:$F$463,H$454:H$463&lt;&gt;""),_xlfn._xlws.FILTER(H$454:H$463,H$454:H$463&lt;&gt;"")))</f>
        <v/>
      </c>
      <c r="I298" s="90" t="str" cm="1">
        <f t="array" ref="I298">IF(I539="","",
I539*LOOKUP($F298,_xlfn._xlws.FILTER($F$454:$F$463,I$454:I$463&lt;&gt;""),_xlfn._xlws.FILTER(I$454:I$463,I$454:I$463&lt;&gt;"")))</f>
        <v/>
      </c>
      <c r="J298" s="91" t="str">
        <f t="shared" si="6"/>
        <v/>
      </c>
      <c r="K298" s="92" t="str" cm="1">
        <f t="array" ref="K298">IF(M539="","",
ROUND(M539*LOOKUP($F298,_xlfn._xlws.FILTER($F$468:$F$477,G$468:G$477&lt;&gt;""),_xlfn._xlws.FILTER(G$468:G$477,G$468:G$477&lt;&gt;""))/LOOKUP($F298,_xlfn._xlws.FILTER($F$468:$F$477,H$468:H$477&lt;&gt;""),_xlfn._xlws.FILTER(H$468:H$477,H$468:H$477&lt;&gt;"")),1))</f>
        <v/>
      </c>
      <c r="L298" s="86" t="str">
        <f t="shared" si="7"/>
        <v/>
      </c>
      <c r="M298" s="78" t="str">
        <f t="shared" si="14"/>
        <v/>
      </c>
      <c r="N298" s="12"/>
      <c r="O298" s="24">
        <v>46997</v>
      </c>
      <c r="P298" s="87" t="str">
        <f t="shared" si="8"/>
        <v/>
      </c>
      <c r="Q298" s="87" t="str">
        <f t="shared" si="9"/>
        <v/>
      </c>
      <c r="R298" s="87" t="str">
        <f t="shared" si="10"/>
        <v/>
      </c>
      <c r="S298" s="87" t="str">
        <f t="shared" si="11"/>
        <v/>
      </c>
      <c r="T298" s="87" t="str">
        <f t="shared" si="12"/>
        <v/>
      </c>
      <c r="U298" s="78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9" t="str" cm="1">
        <f t="array" ref="G299">IF(G540="","",
G540*LOOKUP($F299,_xlfn._xlws.FILTER($F$454:$F$463,G$454:G$463&lt;&gt;""),_xlfn._xlws.FILTER(G$454:G$463,G$454:G$463&lt;&gt;"")))</f>
        <v/>
      </c>
      <c r="H299" s="89" t="str" cm="1">
        <f t="array" ref="H299">IF(H540="","",
H540*LOOKUP($F299,_xlfn._xlws.FILTER($F$454:$F$463,H$454:H$463&lt;&gt;""),_xlfn._xlws.FILTER(H$454:H$463,H$454:H$463&lt;&gt;"")))</f>
        <v/>
      </c>
      <c r="I299" s="90" t="str" cm="1">
        <f t="array" ref="I299">IF(I540="","",
I540*LOOKUP($F299,_xlfn._xlws.FILTER($F$454:$F$463,I$454:I$463&lt;&gt;""),_xlfn._xlws.FILTER(I$454:I$463,I$454:I$463&lt;&gt;"")))</f>
        <v/>
      </c>
      <c r="J299" s="91" t="str">
        <f t="shared" si="6"/>
        <v/>
      </c>
      <c r="K299" s="92" t="str" cm="1">
        <f t="array" ref="K299">IF(M540="","",
ROUND(M540*LOOKUP($F299,_xlfn._xlws.FILTER($F$468:$F$477,G$468:G$477&lt;&gt;""),_xlfn._xlws.FILTER(G$468:G$477,G$468:G$477&lt;&gt;""))/LOOKUP($F299,_xlfn._xlws.FILTER($F$468:$F$477,H$468:H$477&lt;&gt;""),_xlfn._xlws.FILTER(H$468:H$477,H$468:H$477&lt;&gt;"")),1))</f>
        <v/>
      </c>
      <c r="L299" s="86" t="str">
        <f t="shared" si="7"/>
        <v/>
      </c>
      <c r="M299" s="78" t="str">
        <f t="shared" si="14"/>
        <v/>
      </c>
      <c r="N299" s="12"/>
      <c r="O299" s="24">
        <v>47027</v>
      </c>
      <c r="P299" s="87" t="str">
        <f t="shared" si="8"/>
        <v/>
      </c>
      <c r="Q299" s="87" t="str">
        <f t="shared" si="9"/>
        <v/>
      </c>
      <c r="R299" s="87" t="str">
        <f t="shared" si="10"/>
        <v/>
      </c>
      <c r="S299" s="87" t="str">
        <f t="shared" si="11"/>
        <v/>
      </c>
      <c r="T299" s="87" t="str">
        <f t="shared" si="12"/>
        <v/>
      </c>
      <c r="U299" s="78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9" t="str" cm="1">
        <f t="array" ref="G300">IF(G541="","",
G541*LOOKUP($F300,_xlfn._xlws.FILTER($F$454:$F$463,G$454:G$463&lt;&gt;""),_xlfn._xlws.FILTER(G$454:G$463,G$454:G$463&lt;&gt;"")))</f>
        <v/>
      </c>
      <c r="H300" s="89" t="str" cm="1">
        <f t="array" ref="H300">IF(H541="","",
H541*LOOKUP($F300,_xlfn._xlws.FILTER($F$454:$F$463,H$454:H$463&lt;&gt;""),_xlfn._xlws.FILTER(H$454:H$463,H$454:H$463&lt;&gt;"")))</f>
        <v/>
      </c>
      <c r="I300" s="90" t="str" cm="1">
        <f t="array" ref="I300">IF(I541="","",
I541*LOOKUP($F300,_xlfn._xlws.FILTER($F$454:$F$463,I$454:I$463&lt;&gt;""),_xlfn._xlws.FILTER(I$454:I$463,I$454:I$463&lt;&gt;"")))</f>
        <v/>
      </c>
      <c r="J300" s="91" t="str">
        <f t="shared" si="6"/>
        <v/>
      </c>
      <c r="K300" s="92" t="str" cm="1">
        <f t="array" ref="K300">IF(M541="","",
ROUND(M541*LOOKUP($F300,_xlfn._xlws.FILTER($F$468:$F$477,G$468:G$477&lt;&gt;""),_xlfn._xlws.FILTER(G$468:G$477,G$468:G$477&lt;&gt;""))/LOOKUP($F300,_xlfn._xlws.FILTER($F$468:$F$477,H$468:H$477&lt;&gt;""),_xlfn._xlws.FILTER(H$468:H$477,H$468:H$477&lt;&gt;"")),1))</f>
        <v/>
      </c>
      <c r="L300" s="86" t="str">
        <f t="shared" si="7"/>
        <v/>
      </c>
      <c r="M300" s="78" t="str">
        <f t="shared" si="14"/>
        <v/>
      </c>
      <c r="N300" s="12"/>
      <c r="O300" s="24">
        <v>47058</v>
      </c>
      <c r="P300" s="87" t="str">
        <f t="shared" si="8"/>
        <v/>
      </c>
      <c r="Q300" s="87" t="str">
        <f t="shared" si="9"/>
        <v/>
      </c>
      <c r="R300" s="87" t="str">
        <f t="shared" si="10"/>
        <v/>
      </c>
      <c r="S300" s="87" t="str">
        <f t="shared" si="11"/>
        <v/>
      </c>
      <c r="T300" s="87" t="str">
        <f t="shared" si="12"/>
        <v/>
      </c>
      <c r="U300" s="78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9" t="str" cm="1">
        <f t="array" ref="G301">IF(G542="","",
G542*LOOKUP($F301,_xlfn._xlws.FILTER($F$454:$F$463,G$454:G$463&lt;&gt;""),_xlfn._xlws.FILTER(G$454:G$463,G$454:G$463&lt;&gt;"")))</f>
        <v/>
      </c>
      <c r="H301" s="89" t="str" cm="1">
        <f t="array" ref="H301">IF(H542="","",
H542*LOOKUP($F301,_xlfn._xlws.FILTER($F$454:$F$463,H$454:H$463&lt;&gt;""),_xlfn._xlws.FILTER(H$454:H$463,H$454:H$463&lt;&gt;"")))</f>
        <v/>
      </c>
      <c r="I301" s="90" t="str" cm="1">
        <f t="array" ref="I301">IF(I542="","",
I542*LOOKUP($F301,_xlfn._xlws.FILTER($F$454:$F$463,I$454:I$463&lt;&gt;""),_xlfn._xlws.FILTER(I$454:I$463,I$454:I$463&lt;&gt;"")))</f>
        <v/>
      </c>
      <c r="J301" s="91" t="str">
        <f t="shared" si="6"/>
        <v/>
      </c>
      <c r="K301" s="92" t="str" cm="1">
        <f t="array" ref="K301">IF(M542="","",
ROUND(M542*LOOKUP($F301,_xlfn._xlws.FILTER($F$468:$F$477,G$468:G$477&lt;&gt;""),_xlfn._xlws.FILTER(G$468:G$477,G$468:G$477&lt;&gt;""))/LOOKUP($F301,_xlfn._xlws.FILTER($F$468:$F$477,H$468:H$477&lt;&gt;""),_xlfn._xlws.FILTER(H$468:H$477,H$468:H$477&lt;&gt;"")),1))</f>
        <v/>
      </c>
      <c r="L301" s="86" t="str">
        <f t="shared" si="7"/>
        <v/>
      </c>
      <c r="M301" s="78" t="str">
        <f t="shared" si="14"/>
        <v/>
      </c>
      <c r="N301" s="12"/>
      <c r="O301" s="24">
        <v>47088</v>
      </c>
      <c r="P301" s="87" t="str">
        <f t="shared" si="8"/>
        <v/>
      </c>
      <c r="Q301" s="87" t="str">
        <f t="shared" si="9"/>
        <v/>
      </c>
      <c r="R301" s="87" t="str">
        <f t="shared" si="10"/>
        <v/>
      </c>
      <c r="S301" s="87" t="str">
        <f t="shared" si="11"/>
        <v/>
      </c>
      <c r="T301" s="87" t="str">
        <f t="shared" si="12"/>
        <v/>
      </c>
      <c r="U301" s="78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9" t="str" cm="1">
        <f t="array" ref="G302">IF(G543="","",
G543*LOOKUP($F302,_xlfn._xlws.FILTER($F$454:$F$463,G$454:G$463&lt;&gt;""),_xlfn._xlws.FILTER(G$454:G$463,G$454:G$463&lt;&gt;"")))</f>
        <v/>
      </c>
      <c r="H302" s="89" t="str" cm="1">
        <f t="array" ref="H302">IF(H543="","",
H543*LOOKUP($F302,_xlfn._xlws.FILTER($F$454:$F$463,H$454:H$463&lt;&gt;""),_xlfn._xlws.FILTER(H$454:H$463,H$454:H$463&lt;&gt;"")))</f>
        <v/>
      </c>
      <c r="I302" s="90" t="str" cm="1">
        <f t="array" ref="I302">IF(I543="","",
I543*LOOKUP($F302,_xlfn._xlws.FILTER($F$454:$F$463,I$454:I$463&lt;&gt;""),_xlfn._xlws.FILTER(I$454:I$463,I$454:I$463&lt;&gt;"")))</f>
        <v/>
      </c>
      <c r="J302" s="91" t="str">
        <f t="shared" si="6"/>
        <v/>
      </c>
      <c r="K302" s="92" t="str" cm="1">
        <f t="array" ref="K302">IF(M543="","",
ROUND(M543*LOOKUP($F302,_xlfn._xlws.FILTER($F$468:$F$477,G$468:G$477&lt;&gt;""),_xlfn._xlws.FILTER(G$468:G$477,G$468:G$477&lt;&gt;""))/LOOKUP($F302,_xlfn._xlws.FILTER($F$468:$F$477,H$468:H$477&lt;&gt;""),_xlfn._xlws.FILTER(H$468:H$477,H$468:H$477&lt;&gt;"")),1))</f>
        <v/>
      </c>
      <c r="L302" s="86" t="str">
        <f t="shared" si="7"/>
        <v/>
      </c>
      <c r="M302" s="78" t="str">
        <f t="shared" si="14"/>
        <v/>
      </c>
      <c r="N302" s="12"/>
      <c r="O302" s="24">
        <v>47119</v>
      </c>
      <c r="P302" s="87" t="str">
        <f t="shared" si="8"/>
        <v/>
      </c>
      <c r="Q302" s="87" t="str">
        <f t="shared" si="9"/>
        <v/>
      </c>
      <c r="R302" s="87" t="str">
        <f t="shared" si="10"/>
        <v/>
      </c>
      <c r="S302" s="87" t="str">
        <f t="shared" si="11"/>
        <v/>
      </c>
      <c r="T302" s="87" t="str">
        <f t="shared" si="12"/>
        <v/>
      </c>
      <c r="U302" s="78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9" t="str" cm="1">
        <f t="array" ref="G303">IF(G544="","",
G544*LOOKUP($F303,_xlfn._xlws.FILTER($F$454:$F$463,G$454:G$463&lt;&gt;""),_xlfn._xlws.FILTER(G$454:G$463,G$454:G$463&lt;&gt;"")))</f>
        <v/>
      </c>
      <c r="H303" s="89" t="str" cm="1">
        <f t="array" ref="H303">IF(H544="","",
H544*LOOKUP($F303,_xlfn._xlws.FILTER($F$454:$F$463,H$454:H$463&lt;&gt;""),_xlfn._xlws.FILTER(H$454:H$463,H$454:H$463&lt;&gt;"")))</f>
        <v/>
      </c>
      <c r="I303" s="90" t="str" cm="1">
        <f t="array" ref="I303">IF(I544="","",
I544*LOOKUP($F303,_xlfn._xlws.FILTER($F$454:$F$463,I$454:I$463&lt;&gt;""),_xlfn._xlws.FILTER(I$454:I$463,I$454:I$463&lt;&gt;"")))</f>
        <v/>
      </c>
      <c r="J303" s="91" t="str">
        <f t="shared" si="6"/>
        <v/>
      </c>
      <c r="K303" s="92" t="str" cm="1">
        <f t="array" ref="K303">IF(M544="","",
ROUND(M544*LOOKUP($F303,_xlfn._xlws.FILTER($F$468:$F$477,G$468:G$477&lt;&gt;""),_xlfn._xlws.FILTER(G$468:G$477,G$468:G$477&lt;&gt;""))/LOOKUP($F303,_xlfn._xlws.FILTER($F$468:$F$477,H$468:H$477&lt;&gt;""),_xlfn._xlws.FILTER(H$468:H$477,H$468:H$477&lt;&gt;"")),1))</f>
        <v/>
      </c>
      <c r="L303" s="86" t="str">
        <f t="shared" si="7"/>
        <v/>
      </c>
      <c r="M303" s="78" t="str">
        <f t="shared" si="14"/>
        <v/>
      </c>
      <c r="N303" s="12"/>
      <c r="O303" s="24">
        <v>47150</v>
      </c>
      <c r="P303" s="87" t="str">
        <f t="shared" si="8"/>
        <v/>
      </c>
      <c r="Q303" s="87" t="str">
        <f t="shared" si="9"/>
        <v/>
      </c>
      <c r="R303" s="87" t="str">
        <f t="shared" si="10"/>
        <v/>
      </c>
      <c r="S303" s="87" t="str">
        <f t="shared" si="11"/>
        <v/>
      </c>
      <c r="T303" s="87" t="str">
        <f t="shared" si="12"/>
        <v/>
      </c>
      <c r="U303" s="78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9" t="str" cm="1">
        <f t="array" ref="G304">IF(G545="","",
G545*LOOKUP($F304,_xlfn._xlws.FILTER($F$454:$F$463,G$454:G$463&lt;&gt;""),_xlfn._xlws.FILTER(G$454:G$463,G$454:G$463&lt;&gt;"")))</f>
        <v/>
      </c>
      <c r="H304" s="89" t="str" cm="1">
        <f t="array" ref="H304">IF(H545="","",
H545*LOOKUP($F304,_xlfn._xlws.FILTER($F$454:$F$463,H$454:H$463&lt;&gt;""),_xlfn._xlws.FILTER(H$454:H$463,H$454:H$463&lt;&gt;"")))</f>
        <v/>
      </c>
      <c r="I304" s="90" t="str" cm="1">
        <f t="array" ref="I304">IF(I545="","",
I545*LOOKUP($F304,_xlfn._xlws.FILTER($F$454:$F$463,I$454:I$463&lt;&gt;""),_xlfn._xlws.FILTER(I$454:I$463,I$454:I$463&lt;&gt;"")))</f>
        <v/>
      </c>
      <c r="J304" s="91" t="str">
        <f t="shared" si="6"/>
        <v/>
      </c>
      <c r="K304" s="92" t="str" cm="1">
        <f t="array" ref="K304">IF(M545="","",
ROUND(M545*LOOKUP($F304,_xlfn._xlws.FILTER($F$468:$F$477,G$468:G$477&lt;&gt;""),_xlfn._xlws.FILTER(G$468:G$477,G$468:G$477&lt;&gt;""))/LOOKUP($F304,_xlfn._xlws.FILTER($F$468:$F$477,H$468:H$477&lt;&gt;""),_xlfn._xlws.FILTER(H$468:H$477,H$468:H$477&lt;&gt;"")),1))</f>
        <v/>
      </c>
      <c r="L304" s="86" t="str">
        <f t="shared" si="7"/>
        <v/>
      </c>
      <c r="M304" s="78" t="str">
        <f t="shared" si="14"/>
        <v/>
      </c>
      <c r="N304" s="12"/>
      <c r="O304" s="24">
        <v>47178</v>
      </c>
      <c r="P304" s="87" t="str">
        <f t="shared" si="8"/>
        <v/>
      </c>
      <c r="Q304" s="87" t="str">
        <f t="shared" si="9"/>
        <v/>
      </c>
      <c r="R304" s="87" t="str">
        <f t="shared" si="10"/>
        <v/>
      </c>
      <c r="S304" s="87" t="str">
        <f t="shared" si="11"/>
        <v/>
      </c>
      <c r="T304" s="87" t="str">
        <f t="shared" si="12"/>
        <v/>
      </c>
      <c r="U304" s="78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9" t="str" cm="1">
        <f t="array" ref="G305">IF(G546="","",
G546*LOOKUP($F305,_xlfn._xlws.FILTER($F$454:$F$463,G$454:G$463&lt;&gt;""),_xlfn._xlws.FILTER(G$454:G$463,G$454:G$463&lt;&gt;"")))</f>
        <v/>
      </c>
      <c r="H305" s="89" t="str" cm="1">
        <f t="array" ref="H305">IF(H546="","",
H546*LOOKUP($F305,_xlfn._xlws.FILTER($F$454:$F$463,H$454:H$463&lt;&gt;""),_xlfn._xlws.FILTER(H$454:H$463,H$454:H$463&lt;&gt;"")))</f>
        <v/>
      </c>
      <c r="I305" s="90" t="str" cm="1">
        <f t="array" ref="I305">IF(I546="","",
I546*LOOKUP($F305,_xlfn._xlws.FILTER($F$454:$F$463,I$454:I$463&lt;&gt;""),_xlfn._xlws.FILTER(I$454:I$463,I$454:I$463&lt;&gt;"")))</f>
        <v/>
      </c>
      <c r="J305" s="91" t="str">
        <f t="shared" si="6"/>
        <v/>
      </c>
      <c r="K305" s="92" t="str" cm="1">
        <f t="array" ref="K305">IF(M546="","",
ROUND(M546*LOOKUP($F305,_xlfn._xlws.FILTER($F$468:$F$477,G$468:G$477&lt;&gt;""),_xlfn._xlws.FILTER(G$468:G$477,G$468:G$477&lt;&gt;""))/LOOKUP($F305,_xlfn._xlws.FILTER($F$468:$F$477,H$468:H$477&lt;&gt;""),_xlfn._xlws.FILTER(H$468:H$477,H$468:H$477&lt;&gt;"")),1))</f>
        <v/>
      </c>
      <c r="L305" s="86" t="str">
        <f t="shared" si="7"/>
        <v/>
      </c>
      <c r="M305" s="78" t="str">
        <f t="shared" si="14"/>
        <v/>
      </c>
      <c r="N305" s="12"/>
      <c r="O305" s="24">
        <v>47209</v>
      </c>
      <c r="P305" s="87" t="str">
        <f t="shared" si="8"/>
        <v/>
      </c>
      <c r="Q305" s="87" t="str">
        <f t="shared" si="9"/>
        <v/>
      </c>
      <c r="R305" s="87" t="str">
        <f t="shared" si="10"/>
        <v/>
      </c>
      <c r="S305" s="87" t="str">
        <f t="shared" si="11"/>
        <v/>
      </c>
      <c r="T305" s="87" t="str">
        <f t="shared" si="12"/>
        <v/>
      </c>
      <c r="U305" s="78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9" t="str" cm="1">
        <f t="array" ref="G306">IF(G547="","",
G547*LOOKUP($F306,_xlfn._xlws.FILTER($F$454:$F$463,G$454:G$463&lt;&gt;""),_xlfn._xlws.FILTER(G$454:G$463,G$454:G$463&lt;&gt;"")))</f>
        <v/>
      </c>
      <c r="H306" s="89" t="str" cm="1">
        <f t="array" ref="H306">IF(H547="","",
H547*LOOKUP($F306,_xlfn._xlws.FILTER($F$454:$F$463,H$454:H$463&lt;&gt;""),_xlfn._xlws.FILTER(H$454:H$463,H$454:H$463&lt;&gt;"")))</f>
        <v/>
      </c>
      <c r="I306" s="90" t="str" cm="1">
        <f t="array" ref="I306">IF(I547="","",
I547*LOOKUP($F306,_xlfn._xlws.FILTER($F$454:$F$463,I$454:I$463&lt;&gt;""),_xlfn._xlws.FILTER(I$454:I$463,I$454:I$463&lt;&gt;"")))</f>
        <v/>
      </c>
      <c r="J306" s="91" t="str">
        <f t="shared" si="6"/>
        <v/>
      </c>
      <c r="K306" s="92" t="str" cm="1">
        <f t="array" ref="K306">IF(M547="","",
ROUND(M547*LOOKUP($F306,_xlfn._xlws.FILTER($F$468:$F$477,G$468:G$477&lt;&gt;""),_xlfn._xlws.FILTER(G$468:G$477,G$468:G$477&lt;&gt;""))/LOOKUP($F306,_xlfn._xlws.FILTER($F$468:$F$477,H$468:H$477&lt;&gt;""),_xlfn._xlws.FILTER(H$468:H$477,H$468:H$477&lt;&gt;"")),1))</f>
        <v/>
      </c>
      <c r="L306" s="86" t="str">
        <f t="shared" si="7"/>
        <v/>
      </c>
      <c r="M306" s="78" t="str">
        <f t="shared" si="14"/>
        <v/>
      </c>
      <c r="N306" s="12"/>
      <c r="O306" s="24">
        <v>47239</v>
      </c>
      <c r="P306" s="87" t="str">
        <f t="shared" si="8"/>
        <v/>
      </c>
      <c r="Q306" s="87" t="str">
        <f t="shared" si="9"/>
        <v/>
      </c>
      <c r="R306" s="87" t="str">
        <f t="shared" si="10"/>
        <v/>
      </c>
      <c r="S306" s="87" t="str">
        <f t="shared" si="11"/>
        <v/>
      </c>
      <c r="T306" s="87" t="str">
        <f t="shared" si="12"/>
        <v/>
      </c>
      <c r="U306" s="78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9" t="str" cm="1">
        <f t="array" ref="G307">IF(G548="","",
G548*LOOKUP($F307,_xlfn._xlws.FILTER($F$454:$F$463,G$454:G$463&lt;&gt;""),_xlfn._xlws.FILTER(G$454:G$463,G$454:G$463&lt;&gt;"")))</f>
        <v/>
      </c>
      <c r="H307" s="89" t="str" cm="1">
        <f t="array" ref="H307">IF(H548="","",
H548*LOOKUP($F307,_xlfn._xlws.FILTER($F$454:$F$463,H$454:H$463&lt;&gt;""),_xlfn._xlws.FILTER(H$454:H$463,H$454:H$463&lt;&gt;"")))</f>
        <v/>
      </c>
      <c r="I307" s="90" t="str" cm="1">
        <f t="array" ref="I307">IF(I548="","",
I548*LOOKUP($F307,_xlfn._xlws.FILTER($F$454:$F$463,I$454:I$463&lt;&gt;""),_xlfn._xlws.FILTER(I$454:I$463,I$454:I$463&lt;&gt;"")))</f>
        <v/>
      </c>
      <c r="J307" s="91" t="str">
        <f t="shared" ref="J307:J370" si="15">IF(J548="","",J548)</f>
        <v/>
      </c>
      <c r="K307" s="92" t="str" cm="1">
        <f t="array" ref="K307">IF(M548="","",
ROUND(M548*LOOKUP($F307,_xlfn._xlws.FILTER($F$468:$F$477,G$468:G$477&lt;&gt;""),_xlfn._xlws.FILTER(G$468:G$477,G$468:G$477&lt;&gt;""))/LOOKUP($F307,_xlfn._xlws.FILTER($F$468:$F$477,H$468:H$477&lt;&gt;""),_xlfn._xlws.FILTER(H$468:H$477,H$468:H$477&lt;&gt;"")),1))</f>
        <v/>
      </c>
      <c r="L307" s="86" t="str">
        <f t="shared" ref="L307:L370" si="16">IF(V548="","",V548)</f>
        <v/>
      </c>
      <c r="M307" s="78" t="str">
        <f t="shared" si="14"/>
        <v/>
      </c>
      <c r="N307" s="12"/>
      <c r="O307" s="24">
        <v>47270</v>
      </c>
      <c r="P307" s="87" t="str">
        <f t="shared" ref="P307:P370" si="17">IFERROR((G307*Q$480)/$L307*(100/Q$481),"")</f>
        <v/>
      </c>
      <c r="Q307" s="87" t="str">
        <f t="shared" ref="Q307:Q370" si="18">IFERROR((H307*R$480)/$L307*(100/R$481),"")</f>
        <v/>
      </c>
      <c r="R307" s="87" t="str">
        <f t="shared" ref="R307:R370" si="19">IFERROR((I307*S$480)/$L307*(100/S$481),"")</f>
        <v/>
      </c>
      <c r="S307" s="87" t="str">
        <f t="shared" ref="S307:S370" si="20">IFERROR((J307*T$480)/$L307*(100/T$481),"")</f>
        <v/>
      </c>
      <c r="T307" s="87" t="str">
        <f t="shared" ref="T307:T370" si="21">IFERROR((K307*U$480)/$L307*(100/U$481),"")</f>
        <v/>
      </c>
      <c r="U307" s="78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9" t="str" cm="1">
        <f t="array" ref="G308">IF(G549="","",
G549*LOOKUP($F308,_xlfn._xlws.FILTER($F$454:$F$463,G$454:G$463&lt;&gt;""),_xlfn._xlws.FILTER(G$454:G$463,G$454:G$463&lt;&gt;"")))</f>
        <v/>
      </c>
      <c r="H308" s="89" t="str" cm="1">
        <f t="array" ref="H308">IF(H549="","",
H549*LOOKUP($F308,_xlfn._xlws.FILTER($F$454:$F$463,H$454:H$463&lt;&gt;""),_xlfn._xlws.FILTER(H$454:H$463,H$454:H$463&lt;&gt;"")))</f>
        <v/>
      </c>
      <c r="I308" s="90" t="str" cm="1">
        <f t="array" ref="I308">IF(I549="","",
I549*LOOKUP($F308,_xlfn._xlws.FILTER($F$454:$F$463,I$454:I$463&lt;&gt;""),_xlfn._xlws.FILTER(I$454:I$463,I$454:I$463&lt;&gt;"")))</f>
        <v/>
      </c>
      <c r="J308" s="91" t="str">
        <f t="shared" si="15"/>
        <v/>
      </c>
      <c r="K308" s="92" t="str" cm="1">
        <f t="array" ref="K308">IF(M549="","",
ROUND(M549*LOOKUP($F308,_xlfn._xlws.FILTER($F$468:$F$477,G$468:G$477&lt;&gt;""),_xlfn._xlws.FILTER(G$468:G$477,G$468:G$477&lt;&gt;""))/LOOKUP($F308,_xlfn._xlws.FILTER($F$468:$F$477,H$468:H$477&lt;&gt;""),_xlfn._xlws.FILTER(H$468:H$477,H$468:H$477&lt;&gt;"")),1))</f>
        <v/>
      </c>
      <c r="L308" s="86" t="str">
        <f t="shared" si="16"/>
        <v/>
      </c>
      <c r="M308" s="78" t="str">
        <f t="shared" si="14"/>
        <v/>
      </c>
      <c r="N308" s="12"/>
      <c r="O308" s="24">
        <v>47300</v>
      </c>
      <c r="P308" s="87" t="str">
        <f t="shared" si="17"/>
        <v/>
      </c>
      <c r="Q308" s="87" t="str">
        <f t="shared" si="18"/>
        <v/>
      </c>
      <c r="R308" s="87" t="str">
        <f t="shared" si="19"/>
        <v/>
      </c>
      <c r="S308" s="87" t="str">
        <f t="shared" si="20"/>
        <v/>
      </c>
      <c r="T308" s="87" t="str">
        <f t="shared" si="21"/>
        <v/>
      </c>
      <c r="U308" s="78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9" t="str" cm="1">
        <f t="array" ref="G309">IF(G550="","",
G550*LOOKUP($F309,_xlfn._xlws.FILTER($F$454:$F$463,G$454:G$463&lt;&gt;""),_xlfn._xlws.FILTER(G$454:G$463,G$454:G$463&lt;&gt;"")))</f>
        <v/>
      </c>
      <c r="H309" s="89" t="str" cm="1">
        <f t="array" ref="H309">IF(H550="","",
H550*LOOKUP($F309,_xlfn._xlws.FILTER($F$454:$F$463,H$454:H$463&lt;&gt;""),_xlfn._xlws.FILTER(H$454:H$463,H$454:H$463&lt;&gt;"")))</f>
        <v/>
      </c>
      <c r="I309" s="90" t="str" cm="1">
        <f t="array" ref="I309">IF(I550="","",
I550*LOOKUP($F309,_xlfn._xlws.FILTER($F$454:$F$463,I$454:I$463&lt;&gt;""),_xlfn._xlws.FILTER(I$454:I$463,I$454:I$463&lt;&gt;"")))</f>
        <v/>
      </c>
      <c r="J309" s="91" t="str">
        <f t="shared" si="15"/>
        <v/>
      </c>
      <c r="K309" s="92" t="str" cm="1">
        <f t="array" ref="K309">IF(M550="","",
ROUND(M550*LOOKUP($F309,_xlfn._xlws.FILTER($F$468:$F$477,G$468:G$477&lt;&gt;""),_xlfn._xlws.FILTER(G$468:G$477,G$468:G$477&lt;&gt;""))/LOOKUP($F309,_xlfn._xlws.FILTER($F$468:$F$477,H$468:H$477&lt;&gt;""),_xlfn._xlws.FILTER(H$468:H$477,H$468:H$477&lt;&gt;"")),1))</f>
        <v/>
      </c>
      <c r="L309" s="86" t="str">
        <f t="shared" si="16"/>
        <v/>
      </c>
      <c r="M309" s="78" t="str">
        <f t="shared" si="14"/>
        <v/>
      </c>
      <c r="N309" s="12"/>
      <c r="O309" s="24">
        <v>47331</v>
      </c>
      <c r="P309" s="87" t="str">
        <f t="shared" si="17"/>
        <v/>
      </c>
      <c r="Q309" s="87" t="str">
        <f t="shared" si="18"/>
        <v/>
      </c>
      <c r="R309" s="87" t="str">
        <f t="shared" si="19"/>
        <v/>
      </c>
      <c r="S309" s="87" t="str">
        <f t="shared" si="20"/>
        <v/>
      </c>
      <c r="T309" s="87" t="str">
        <f t="shared" si="21"/>
        <v/>
      </c>
      <c r="U309" s="78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9" t="str" cm="1">
        <f t="array" ref="G310">IF(G551="","",
G551*LOOKUP($F310,_xlfn._xlws.FILTER($F$454:$F$463,G$454:G$463&lt;&gt;""),_xlfn._xlws.FILTER(G$454:G$463,G$454:G$463&lt;&gt;"")))</f>
        <v/>
      </c>
      <c r="H310" s="89" t="str" cm="1">
        <f t="array" ref="H310">IF(H551="","",
H551*LOOKUP($F310,_xlfn._xlws.FILTER($F$454:$F$463,H$454:H$463&lt;&gt;""),_xlfn._xlws.FILTER(H$454:H$463,H$454:H$463&lt;&gt;"")))</f>
        <v/>
      </c>
      <c r="I310" s="90" t="str" cm="1">
        <f t="array" ref="I310">IF(I551="","",
I551*LOOKUP($F310,_xlfn._xlws.FILTER($F$454:$F$463,I$454:I$463&lt;&gt;""),_xlfn._xlws.FILTER(I$454:I$463,I$454:I$463&lt;&gt;"")))</f>
        <v/>
      </c>
      <c r="J310" s="91" t="str">
        <f t="shared" si="15"/>
        <v/>
      </c>
      <c r="K310" s="92" t="str" cm="1">
        <f t="array" ref="K310">IF(M551="","",
ROUND(M551*LOOKUP($F310,_xlfn._xlws.FILTER($F$468:$F$477,G$468:G$477&lt;&gt;""),_xlfn._xlws.FILTER(G$468:G$477,G$468:G$477&lt;&gt;""))/LOOKUP($F310,_xlfn._xlws.FILTER($F$468:$F$477,H$468:H$477&lt;&gt;""),_xlfn._xlws.FILTER(H$468:H$477,H$468:H$477&lt;&gt;"")),1))</f>
        <v/>
      </c>
      <c r="L310" s="86" t="str">
        <f t="shared" si="16"/>
        <v/>
      </c>
      <c r="M310" s="78" t="str">
        <f t="shared" si="14"/>
        <v/>
      </c>
      <c r="N310" s="12"/>
      <c r="O310" s="24">
        <v>47362</v>
      </c>
      <c r="P310" s="87" t="str">
        <f t="shared" si="17"/>
        <v/>
      </c>
      <c r="Q310" s="87" t="str">
        <f t="shared" si="18"/>
        <v/>
      </c>
      <c r="R310" s="87" t="str">
        <f t="shared" si="19"/>
        <v/>
      </c>
      <c r="S310" s="87" t="str">
        <f t="shared" si="20"/>
        <v/>
      </c>
      <c r="T310" s="87" t="str">
        <f t="shared" si="21"/>
        <v/>
      </c>
      <c r="U310" s="78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9" t="str" cm="1">
        <f t="array" ref="G311">IF(G552="","",
G552*LOOKUP($F311,_xlfn._xlws.FILTER($F$454:$F$463,G$454:G$463&lt;&gt;""),_xlfn._xlws.FILTER(G$454:G$463,G$454:G$463&lt;&gt;"")))</f>
        <v/>
      </c>
      <c r="H311" s="89" t="str" cm="1">
        <f t="array" ref="H311">IF(H552="","",
H552*LOOKUP($F311,_xlfn._xlws.FILTER($F$454:$F$463,H$454:H$463&lt;&gt;""),_xlfn._xlws.FILTER(H$454:H$463,H$454:H$463&lt;&gt;"")))</f>
        <v/>
      </c>
      <c r="I311" s="90" t="str" cm="1">
        <f t="array" ref="I311">IF(I552="","",
I552*LOOKUP($F311,_xlfn._xlws.FILTER($F$454:$F$463,I$454:I$463&lt;&gt;""),_xlfn._xlws.FILTER(I$454:I$463,I$454:I$463&lt;&gt;"")))</f>
        <v/>
      </c>
      <c r="J311" s="91" t="str">
        <f t="shared" si="15"/>
        <v/>
      </c>
      <c r="K311" s="92" t="str" cm="1">
        <f t="array" ref="K311">IF(M552="","",
ROUND(M552*LOOKUP($F311,_xlfn._xlws.FILTER($F$468:$F$477,G$468:G$477&lt;&gt;""),_xlfn._xlws.FILTER(G$468:G$477,G$468:G$477&lt;&gt;""))/LOOKUP($F311,_xlfn._xlws.FILTER($F$468:$F$477,H$468:H$477&lt;&gt;""),_xlfn._xlws.FILTER(H$468:H$477,H$468:H$477&lt;&gt;"")),1))</f>
        <v/>
      </c>
      <c r="L311" s="86" t="str">
        <f t="shared" si="16"/>
        <v/>
      </c>
      <c r="M311" s="78" t="str">
        <f t="shared" si="14"/>
        <v/>
      </c>
      <c r="N311" s="12"/>
      <c r="O311" s="24">
        <v>47392</v>
      </c>
      <c r="P311" s="87" t="str">
        <f t="shared" si="17"/>
        <v/>
      </c>
      <c r="Q311" s="87" t="str">
        <f t="shared" si="18"/>
        <v/>
      </c>
      <c r="R311" s="87" t="str">
        <f t="shared" si="19"/>
        <v/>
      </c>
      <c r="S311" s="87" t="str">
        <f t="shared" si="20"/>
        <v/>
      </c>
      <c r="T311" s="87" t="str">
        <f t="shared" si="21"/>
        <v/>
      </c>
      <c r="U311" s="78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9" t="str" cm="1">
        <f t="array" ref="G312">IF(G553="","",
G553*LOOKUP($F312,_xlfn._xlws.FILTER($F$454:$F$463,G$454:G$463&lt;&gt;""),_xlfn._xlws.FILTER(G$454:G$463,G$454:G$463&lt;&gt;"")))</f>
        <v/>
      </c>
      <c r="H312" s="89" t="str" cm="1">
        <f t="array" ref="H312">IF(H553="","",
H553*LOOKUP($F312,_xlfn._xlws.FILTER($F$454:$F$463,H$454:H$463&lt;&gt;""),_xlfn._xlws.FILTER(H$454:H$463,H$454:H$463&lt;&gt;"")))</f>
        <v/>
      </c>
      <c r="I312" s="90" t="str" cm="1">
        <f t="array" ref="I312">IF(I553="","",
I553*LOOKUP($F312,_xlfn._xlws.FILTER($F$454:$F$463,I$454:I$463&lt;&gt;""),_xlfn._xlws.FILTER(I$454:I$463,I$454:I$463&lt;&gt;"")))</f>
        <v/>
      </c>
      <c r="J312" s="91" t="str">
        <f t="shared" si="15"/>
        <v/>
      </c>
      <c r="K312" s="92" t="str" cm="1">
        <f t="array" ref="K312">IF(M553="","",
ROUND(M553*LOOKUP($F312,_xlfn._xlws.FILTER($F$468:$F$477,G$468:G$477&lt;&gt;""),_xlfn._xlws.FILTER(G$468:G$477,G$468:G$477&lt;&gt;""))/LOOKUP($F312,_xlfn._xlws.FILTER($F$468:$F$477,H$468:H$477&lt;&gt;""),_xlfn._xlws.FILTER(H$468:H$477,H$468:H$477&lt;&gt;"")),1))</f>
        <v/>
      </c>
      <c r="L312" s="86" t="str">
        <f t="shared" si="16"/>
        <v/>
      </c>
      <c r="M312" s="78" t="str">
        <f t="shared" si="14"/>
        <v/>
      </c>
      <c r="N312" s="12"/>
      <c r="O312" s="24">
        <v>47423</v>
      </c>
      <c r="P312" s="87" t="str">
        <f t="shared" si="17"/>
        <v/>
      </c>
      <c r="Q312" s="87" t="str">
        <f t="shared" si="18"/>
        <v/>
      </c>
      <c r="R312" s="87" t="str">
        <f t="shared" si="19"/>
        <v/>
      </c>
      <c r="S312" s="87" t="str">
        <f t="shared" si="20"/>
        <v/>
      </c>
      <c r="T312" s="87" t="str">
        <f t="shared" si="21"/>
        <v/>
      </c>
      <c r="U312" s="78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9" t="str" cm="1">
        <f t="array" ref="G313">IF(G554="","",
G554*LOOKUP($F313,_xlfn._xlws.FILTER($F$454:$F$463,G$454:G$463&lt;&gt;""),_xlfn._xlws.FILTER(G$454:G$463,G$454:G$463&lt;&gt;"")))</f>
        <v/>
      </c>
      <c r="H313" s="89" t="str" cm="1">
        <f t="array" ref="H313">IF(H554="","",
H554*LOOKUP($F313,_xlfn._xlws.FILTER($F$454:$F$463,H$454:H$463&lt;&gt;""),_xlfn._xlws.FILTER(H$454:H$463,H$454:H$463&lt;&gt;"")))</f>
        <v/>
      </c>
      <c r="I313" s="90" t="str" cm="1">
        <f t="array" ref="I313">IF(I554="","",
I554*LOOKUP($F313,_xlfn._xlws.FILTER($F$454:$F$463,I$454:I$463&lt;&gt;""),_xlfn._xlws.FILTER(I$454:I$463,I$454:I$463&lt;&gt;"")))</f>
        <v/>
      </c>
      <c r="J313" s="91" t="str">
        <f t="shared" si="15"/>
        <v/>
      </c>
      <c r="K313" s="92" t="str" cm="1">
        <f t="array" ref="K313">IF(M554="","",
ROUND(M554*LOOKUP($F313,_xlfn._xlws.FILTER($F$468:$F$477,G$468:G$477&lt;&gt;""),_xlfn._xlws.FILTER(G$468:G$477,G$468:G$477&lt;&gt;""))/LOOKUP($F313,_xlfn._xlws.FILTER($F$468:$F$477,H$468:H$477&lt;&gt;""),_xlfn._xlws.FILTER(H$468:H$477,H$468:H$477&lt;&gt;"")),1))</f>
        <v/>
      </c>
      <c r="L313" s="86" t="str">
        <f t="shared" si="16"/>
        <v/>
      </c>
      <c r="M313" s="78" t="str">
        <f t="shared" si="14"/>
        <v/>
      </c>
      <c r="N313" s="12"/>
      <c r="O313" s="24">
        <v>47453</v>
      </c>
      <c r="P313" s="87" t="str">
        <f t="shared" si="17"/>
        <v/>
      </c>
      <c r="Q313" s="87" t="str">
        <f t="shared" si="18"/>
        <v/>
      </c>
      <c r="R313" s="87" t="str">
        <f t="shared" si="19"/>
        <v/>
      </c>
      <c r="S313" s="87" t="str">
        <f t="shared" si="20"/>
        <v/>
      </c>
      <c r="T313" s="87" t="str">
        <f t="shared" si="21"/>
        <v/>
      </c>
      <c r="U313" s="78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9" t="str" cm="1">
        <f t="array" ref="G314">IF(G555="","",
G555*LOOKUP($F314,_xlfn._xlws.FILTER($F$454:$F$463,G$454:G$463&lt;&gt;""),_xlfn._xlws.FILTER(G$454:G$463,G$454:G$463&lt;&gt;"")))</f>
        <v/>
      </c>
      <c r="H314" s="89" t="str" cm="1">
        <f t="array" ref="H314">IF(H555="","",
H555*LOOKUP($F314,_xlfn._xlws.FILTER($F$454:$F$463,H$454:H$463&lt;&gt;""),_xlfn._xlws.FILTER(H$454:H$463,H$454:H$463&lt;&gt;"")))</f>
        <v/>
      </c>
      <c r="I314" s="90" t="str" cm="1">
        <f t="array" ref="I314">IF(I555="","",
I555*LOOKUP($F314,_xlfn._xlws.FILTER($F$454:$F$463,I$454:I$463&lt;&gt;""),_xlfn._xlws.FILTER(I$454:I$463,I$454:I$463&lt;&gt;"")))</f>
        <v/>
      </c>
      <c r="J314" s="91" t="str">
        <f t="shared" si="15"/>
        <v/>
      </c>
      <c r="K314" s="92" t="str" cm="1">
        <f t="array" ref="K314">IF(M555="","",
ROUND(M555*LOOKUP($F314,_xlfn._xlws.FILTER($F$468:$F$477,G$468:G$477&lt;&gt;""),_xlfn._xlws.FILTER(G$468:G$477,G$468:G$477&lt;&gt;""))/LOOKUP($F314,_xlfn._xlws.FILTER($F$468:$F$477,H$468:H$477&lt;&gt;""),_xlfn._xlws.FILTER(H$468:H$477,H$468:H$477&lt;&gt;"")),1))</f>
        <v/>
      </c>
      <c r="L314" s="86" t="str">
        <f t="shared" si="16"/>
        <v/>
      </c>
      <c r="M314" s="78" t="str">
        <f t="shared" si="14"/>
        <v/>
      </c>
      <c r="N314" s="12"/>
      <c r="O314" s="24">
        <v>47484</v>
      </c>
      <c r="P314" s="87" t="str">
        <f t="shared" si="17"/>
        <v/>
      </c>
      <c r="Q314" s="87" t="str">
        <f t="shared" si="18"/>
        <v/>
      </c>
      <c r="R314" s="87" t="str">
        <f t="shared" si="19"/>
        <v/>
      </c>
      <c r="S314" s="87" t="str">
        <f t="shared" si="20"/>
        <v/>
      </c>
      <c r="T314" s="87" t="str">
        <f t="shared" si="21"/>
        <v/>
      </c>
      <c r="U314" s="78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9" t="str" cm="1">
        <f t="array" ref="G315">IF(G556="","",
G556*LOOKUP($F315,_xlfn._xlws.FILTER($F$454:$F$463,G$454:G$463&lt;&gt;""),_xlfn._xlws.FILTER(G$454:G$463,G$454:G$463&lt;&gt;"")))</f>
        <v/>
      </c>
      <c r="H315" s="89" t="str" cm="1">
        <f t="array" ref="H315">IF(H556="","",
H556*LOOKUP($F315,_xlfn._xlws.FILTER($F$454:$F$463,H$454:H$463&lt;&gt;""),_xlfn._xlws.FILTER(H$454:H$463,H$454:H$463&lt;&gt;"")))</f>
        <v/>
      </c>
      <c r="I315" s="90" t="str" cm="1">
        <f t="array" ref="I315">IF(I556="","",
I556*LOOKUP($F315,_xlfn._xlws.FILTER($F$454:$F$463,I$454:I$463&lt;&gt;""),_xlfn._xlws.FILTER(I$454:I$463,I$454:I$463&lt;&gt;"")))</f>
        <v/>
      </c>
      <c r="J315" s="91" t="str">
        <f t="shared" si="15"/>
        <v/>
      </c>
      <c r="K315" s="92" t="str" cm="1">
        <f t="array" ref="K315">IF(M556="","",
ROUND(M556*LOOKUP($F315,_xlfn._xlws.FILTER($F$468:$F$477,G$468:G$477&lt;&gt;""),_xlfn._xlws.FILTER(G$468:G$477,G$468:G$477&lt;&gt;""))/LOOKUP($F315,_xlfn._xlws.FILTER($F$468:$F$477,H$468:H$477&lt;&gt;""),_xlfn._xlws.FILTER(H$468:H$477,H$468:H$477&lt;&gt;"")),1))</f>
        <v/>
      </c>
      <c r="L315" s="86" t="str">
        <f t="shared" si="16"/>
        <v/>
      </c>
      <c r="M315" s="78" t="str">
        <f t="shared" si="14"/>
        <v/>
      </c>
      <c r="N315" s="12"/>
      <c r="O315" s="24">
        <v>47515</v>
      </c>
      <c r="P315" s="87" t="str">
        <f t="shared" si="17"/>
        <v/>
      </c>
      <c r="Q315" s="87" t="str">
        <f t="shared" si="18"/>
        <v/>
      </c>
      <c r="R315" s="87" t="str">
        <f t="shared" si="19"/>
        <v/>
      </c>
      <c r="S315" s="87" t="str">
        <f t="shared" si="20"/>
        <v/>
      </c>
      <c r="T315" s="87" t="str">
        <f t="shared" si="21"/>
        <v/>
      </c>
      <c r="U315" s="78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9" t="str" cm="1">
        <f t="array" ref="G316">IF(G557="","",
G557*LOOKUP($F316,_xlfn._xlws.FILTER($F$454:$F$463,G$454:G$463&lt;&gt;""),_xlfn._xlws.FILTER(G$454:G$463,G$454:G$463&lt;&gt;"")))</f>
        <v/>
      </c>
      <c r="H316" s="89" t="str" cm="1">
        <f t="array" ref="H316">IF(H557="","",
H557*LOOKUP($F316,_xlfn._xlws.FILTER($F$454:$F$463,H$454:H$463&lt;&gt;""),_xlfn._xlws.FILTER(H$454:H$463,H$454:H$463&lt;&gt;"")))</f>
        <v/>
      </c>
      <c r="I316" s="90" t="str" cm="1">
        <f t="array" ref="I316">IF(I557="","",
I557*LOOKUP($F316,_xlfn._xlws.FILTER($F$454:$F$463,I$454:I$463&lt;&gt;""),_xlfn._xlws.FILTER(I$454:I$463,I$454:I$463&lt;&gt;"")))</f>
        <v/>
      </c>
      <c r="J316" s="91" t="str">
        <f t="shared" si="15"/>
        <v/>
      </c>
      <c r="K316" s="92" t="str" cm="1">
        <f t="array" ref="K316">IF(M557="","",
ROUND(M557*LOOKUP($F316,_xlfn._xlws.FILTER($F$468:$F$477,G$468:G$477&lt;&gt;""),_xlfn._xlws.FILTER(G$468:G$477,G$468:G$477&lt;&gt;""))/LOOKUP($F316,_xlfn._xlws.FILTER($F$468:$F$477,H$468:H$477&lt;&gt;""),_xlfn._xlws.FILTER(H$468:H$477,H$468:H$477&lt;&gt;"")),1))</f>
        <v/>
      </c>
      <c r="L316" s="86" t="str">
        <f t="shared" si="16"/>
        <v/>
      </c>
      <c r="M316" s="78" t="str">
        <f t="shared" si="14"/>
        <v/>
      </c>
      <c r="N316" s="12"/>
      <c r="O316" s="24">
        <v>47543</v>
      </c>
      <c r="P316" s="87" t="str">
        <f t="shared" si="17"/>
        <v/>
      </c>
      <c r="Q316" s="87" t="str">
        <f t="shared" si="18"/>
        <v/>
      </c>
      <c r="R316" s="87" t="str">
        <f t="shared" si="19"/>
        <v/>
      </c>
      <c r="S316" s="87" t="str">
        <f t="shared" si="20"/>
        <v/>
      </c>
      <c r="T316" s="87" t="str">
        <f t="shared" si="21"/>
        <v/>
      </c>
      <c r="U316" s="78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9" t="str" cm="1">
        <f t="array" ref="G317">IF(G558="","",
G558*LOOKUP($F317,_xlfn._xlws.FILTER($F$454:$F$463,G$454:G$463&lt;&gt;""),_xlfn._xlws.FILTER(G$454:G$463,G$454:G$463&lt;&gt;"")))</f>
        <v/>
      </c>
      <c r="H317" s="89" t="str" cm="1">
        <f t="array" ref="H317">IF(H558="","",
H558*LOOKUP($F317,_xlfn._xlws.FILTER($F$454:$F$463,H$454:H$463&lt;&gt;""),_xlfn._xlws.FILTER(H$454:H$463,H$454:H$463&lt;&gt;"")))</f>
        <v/>
      </c>
      <c r="I317" s="90" t="str" cm="1">
        <f t="array" ref="I317">IF(I558="","",
I558*LOOKUP($F317,_xlfn._xlws.FILTER($F$454:$F$463,I$454:I$463&lt;&gt;""),_xlfn._xlws.FILTER(I$454:I$463,I$454:I$463&lt;&gt;"")))</f>
        <v/>
      </c>
      <c r="J317" s="91" t="str">
        <f t="shared" si="15"/>
        <v/>
      </c>
      <c r="K317" s="92" t="str" cm="1">
        <f t="array" ref="K317">IF(M558="","",
ROUND(M558*LOOKUP($F317,_xlfn._xlws.FILTER($F$468:$F$477,G$468:G$477&lt;&gt;""),_xlfn._xlws.FILTER(G$468:G$477,G$468:G$477&lt;&gt;""))/LOOKUP($F317,_xlfn._xlws.FILTER($F$468:$F$477,H$468:H$477&lt;&gt;""),_xlfn._xlws.FILTER(H$468:H$477,H$468:H$477&lt;&gt;"")),1))</f>
        <v/>
      </c>
      <c r="L317" s="86" t="str">
        <f t="shared" si="16"/>
        <v/>
      </c>
      <c r="M317" s="78" t="str">
        <f t="shared" si="14"/>
        <v/>
      </c>
      <c r="N317" s="12"/>
      <c r="O317" s="24">
        <v>47574</v>
      </c>
      <c r="P317" s="87" t="str">
        <f t="shared" si="17"/>
        <v/>
      </c>
      <c r="Q317" s="87" t="str">
        <f t="shared" si="18"/>
        <v/>
      </c>
      <c r="R317" s="87" t="str">
        <f t="shared" si="19"/>
        <v/>
      </c>
      <c r="S317" s="87" t="str">
        <f t="shared" si="20"/>
        <v/>
      </c>
      <c r="T317" s="87" t="str">
        <f t="shared" si="21"/>
        <v/>
      </c>
      <c r="U317" s="78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9" t="str" cm="1">
        <f t="array" ref="G318">IF(G559="","",
G559*LOOKUP($F318,_xlfn._xlws.FILTER($F$454:$F$463,G$454:G$463&lt;&gt;""),_xlfn._xlws.FILTER(G$454:G$463,G$454:G$463&lt;&gt;"")))</f>
        <v/>
      </c>
      <c r="H318" s="89" t="str" cm="1">
        <f t="array" ref="H318">IF(H559="","",
H559*LOOKUP($F318,_xlfn._xlws.FILTER($F$454:$F$463,H$454:H$463&lt;&gt;""),_xlfn._xlws.FILTER(H$454:H$463,H$454:H$463&lt;&gt;"")))</f>
        <v/>
      </c>
      <c r="I318" s="90" t="str" cm="1">
        <f t="array" ref="I318">IF(I559="","",
I559*LOOKUP($F318,_xlfn._xlws.FILTER($F$454:$F$463,I$454:I$463&lt;&gt;""),_xlfn._xlws.FILTER(I$454:I$463,I$454:I$463&lt;&gt;"")))</f>
        <v/>
      </c>
      <c r="J318" s="91" t="str">
        <f t="shared" si="15"/>
        <v/>
      </c>
      <c r="K318" s="92" t="str" cm="1">
        <f t="array" ref="K318">IF(M559="","",
ROUND(M559*LOOKUP($F318,_xlfn._xlws.FILTER($F$468:$F$477,G$468:G$477&lt;&gt;""),_xlfn._xlws.FILTER(G$468:G$477,G$468:G$477&lt;&gt;""))/LOOKUP($F318,_xlfn._xlws.FILTER($F$468:$F$477,H$468:H$477&lt;&gt;""),_xlfn._xlws.FILTER(H$468:H$477,H$468:H$477&lt;&gt;"")),1))</f>
        <v/>
      </c>
      <c r="L318" s="86" t="str">
        <f t="shared" si="16"/>
        <v/>
      </c>
      <c r="M318" s="78" t="str">
        <f t="shared" si="14"/>
        <v/>
      </c>
      <c r="N318" s="12"/>
      <c r="O318" s="24">
        <v>47604</v>
      </c>
      <c r="P318" s="87" t="str">
        <f t="shared" si="17"/>
        <v/>
      </c>
      <c r="Q318" s="87" t="str">
        <f t="shared" si="18"/>
        <v/>
      </c>
      <c r="R318" s="87" t="str">
        <f t="shared" si="19"/>
        <v/>
      </c>
      <c r="S318" s="87" t="str">
        <f t="shared" si="20"/>
        <v/>
      </c>
      <c r="T318" s="87" t="str">
        <f t="shared" si="21"/>
        <v/>
      </c>
      <c r="U318" s="78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9" t="str" cm="1">
        <f t="array" ref="G319">IF(G560="","",
G560*LOOKUP($F319,_xlfn._xlws.FILTER($F$454:$F$463,G$454:G$463&lt;&gt;""),_xlfn._xlws.FILTER(G$454:G$463,G$454:G$463&lt;&gt;"")))</f>
        <v/>
      </c>
      <c r="H319" s="89" t="str" cm="1">
        <f t="array" ref="H319">IF(H560="","",
H560*LOOKUP($F319,_xlfn._xlws.FILTER($F$454:$F$463,H$454:H$463&lt;&gt;""),_xlfn._xlws.FILTER(H$454:H$463,H$454:H$463&lt;&gt;"")))</f>
        <v/>
      </c>
      <c r="I319" s="90" t="str" cm="1">
        <f t="array" ref="I319">IF(I560="","",
I560*LOOKUP($F319,_xlfn._xlws.FILTER($F$454:$F$463,I$454:I$463&lt;&gt;""),_xlfn._xlws.FILTER(I$454:I$463,I$454:I$463&lt;&gt;"")))</f>
        <v/>
      </c>
      <c r="J319" s="91" t="str">
        <f t="shared" si="15"/>
        <v/>
      </c>
      <c r="K319" s="92" t="str" cm="1">
        <f t="array" ref="K319">IF(M560="","",
ROUND(M560*LOOKUP($F319,_xlfn._xlws.FILTER($F$468:$F$477,G$468:G$477&lt;&gt;""),_xlfn._xlws.FILTER(G$468:G$477,G$468:G$477&lt;&gt;""))/LOOKUP($F319,_xlfn._xlws.FILTER($F$468:$F$477,H$468:H$477&lt;&gt;""),_xlfn._xlws.FILTER(H$468:H$477,H$468:H$477&lt;&gt;"")),1))</f>
        <v/>
      </c>
      <c r="L319" s="86" t="str">
        <f t="shared" si="16"/>
        <v/>
      </c>
      <c r="M319" s="78" t="str">
        <f t="shared" si="14"/>
        <v/>
      </c>
      <c r="N319" s="12"/>
      <c r="O319" s="24">
        <v>47635</v>
      </c>
      <c r="P319" s="87" t="str">
        <f t="shared" si="17"/>
        <v/>
      </c>
      <c r="Q319" s="87" t="str">
        <f t="shared" si="18"/>
        <v/>
      </c>
      <c r="R319" s="87" t="str">
        <f t="shared" si="19"/>
        <v/>
      </c>
      <c r="S319" s="87" t="str">
        <f t="shared" si="20"/>
        <v/>
      </c>
      <c r="T319" s="87" t="str">
        <f t="shared" si="21"/>
        <v/>
      </c>
      <c r="U319" s="78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9" t="str" cm="1">
        <f t="array" ref="G320">IF(G561="","",
G561*LOOKUP($F320,_xlfn._xlws.FILTER($F$454:$F$463,G$454:G$463&lt;&gt;""),_xlfn._xlws.FILTER(G$454:G$463,G$454:G$463&lt;&gt;"")))</f>
        <v/>
      </c>
      <c r="H320" s="89" t="str" cm="1">
        <f t="array" ref="H320">IF(H561="","",
H561*LOOKUP($F320,_xlfn._xlws.FILTER($F$454:$F$463,H$454:H$463&lt;&gt;""),_xlfn._xlws.FILTER(H$454:H$463,H$454:H$463&lt;&gt;"")))</f>
        <v/>
      </c>
      <c r="I320" s="90" t="str" cm="1">
        <f t="array" ref="I320">IF(I561="","",
I561*LOOKUP($F320,_xlfn._xlws.FILTER($F$454:$F$463,I$454:I$463&lt;&gt;""),_xlfn._xlws.FILTER(I$454:I$463,I$454:I$463&lt;&gt;"")))</f>
        <v/>
      </c>
      <c r="J320" s="91" t="str">
        <f t="shared" si="15"/>
        <v/>
      </c>
      <c r="K320" s="92" t="str" cm="1">
        <f t="array" ref="K320">IF(M561="","",
ROUND(M561*LOOKUP($F320,_xlfn._xlws.FILTER($F$468:$F$477,G$468:G$477&lt;&gt;""),_xlfn._xlws.FILTER(G$468:G$477,G$468:G$477&lt;&gt;""))/LOOKUP($F320,_xlfn._xlws.FILTER($F$468:$F$477,H$468:H$477&lt;&gt;""),_xlfn._xlws.FILTER(H$468:H$477,H$468:H$477&lt;&gt;"")),1))</f>
        <v/>
      </c>
      <c r="L320" s="86" t="str">
        <f t="shared" si="16"/>
        <v/>
      </c>
      <c r="M320" s="78" t="str">
        <f t="shared" si="14"/>
        <v/>
      </c>
      <c r="N320" s="12"/>
      <c r="O320" s="24">
        <v>47665</v>
      </c>
      <c r="P320" s="87" t="str">
        <f t="shared" si="17"/>
        <v/>
      </c>
      <c r="Q320" s="87" t="str">
        <f t="shared" si="18"/>
        <v/>
      </c>
      <c r="R320" s="87" t="str">
        <f t="shared" si="19"/>
        <v/>
      </c>
      <c r="S320" s="87" t="str">
        <f t="shared" si="20"/>
        <v/>
      </c>
      <c r="T320" s="87" t="str">
        <f t="shared" si="21"/>
        <v/>
      </c>
      <c r="U320" s="78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9" t="str" cm="1">
        <f t="array" ref="G321">IF(G562="","",
G562*LOOKUP($F321,_xlfn._xlws.FILTER($F$454:$F$463,G$454:G$463&lt;&gt;""),_xlfn._xlws.FILTER(G$454:G$463,G$454:G$463&lt;&gt;"")))</f>
        <v/>
      </c>
      <c r="H321" s="89" t="str" cm="1">
        <f t="array" ref="H321">IF(H562="","",
H562*LOOKUP($F321,_xlfn._xlws.FILTER($F$454:$F$463,H$454:H$463&lt;&gt;""),_xlfn._xlws.FILTER(H$454:H$463,H$454:H$463&lt;&gt;"")))</f>
        <v/>
      </c>
      <c r="I321" s="90" t="str" cm="1">
        <f t="array" ref="I321">IF(I562="","",
I562*LOOKUP($F321,_xlfn._xlws.FILTER($F$454:$F$463,I$454:I$463&lt;&gt;""),_xlfn._xlws.FILTER(I$454:I$463,I$454:I$463&lt;&gt;"")))</f>
        <v/>
      </c>
      <c r="J321" s="91" t="str">
        <f t="shared" si="15"/>
        <v/>
      </c>
      <c r="K321" s="92" t="str" cm="1">
        <f t="array" ref="K321">IF(M562="","",
ROUND(M562*LOOKUP($F321,_xlfn._xlws.FILTER($F$468:$F$477,G$468:G$477&lt;&gt;""),_xlfn._xlws.FILTER(G$468:G$477,G$468:G$477&lt;&gt;""))/LOOKUP($F321,_xlfn._xlws.FILTER($F$468:$F$477,H$468:H$477&lt;&gt;""),_xlfn._xlws.FILTER(H$468:H$477,H$468:H$477&lt;&gt;"")),1))</f>
        <v/>
      </c>
      <c r="L321" s="86" t="str">
        <f t="shared" si="16"/>
        <v/>
      </c>
      <c r="M321" s="78" t="str">
        <f t="shared" si="14"/>
        <v/>
      </c>
      <c r="N321" s="12"/>
      <c r="O321" s="24">
        <v>47696</v>
      </c>
      <c r="P321" s="87" t="str">
        <f t="shared" si="17"/>
        <v/>
      </c>
      <c r="Q321" s="87" t="str">
        <f t="shared" si="18"/>
        <v/>
      </c>
      <c r="R321" s="87" t="str">
        <f t="shared" si="19"/>
        <v/>
      </c>
      <c r="S321" s="87" t="str">
        <f t="shared" si="20"/>
        <v/>
      </c>
      <c r="T321" s="87" t="str">
        <f t="shared" si="21"/>
        <v/>
      </c>
      <c r="U321" s="78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9" t="str" cm="1">
        <f t="array" ref="G322">IF(G563="","",
G563*LOOKUP($F322,_xlfn._xlws.FILTER($F$454:$F$463,G$454:G$463&lt;&gt;""),_xlfn._xlws.FILTER(G$454:G$463,G$454:G$463&lt;&gt;"")))</f>
        <v/>
      </c>
      <c r="H322" s="89" t="str" cm="1">
        <f t="array" ref="H322">IF(H563="","",
H563*LOOKUP($F322,_xlfn._xlws.FILTER($F$454:$F$463,H$454:H$463&lt;&gt;""),_xlfn._xlws.FILTER(H$454:H$463,H$454:H$463&lt;&gt;"")))</f>
        <v/>
      </c>
      <c r="I322" s="90" t="str" cm="1">
        <f t="array" ref="I322">IF(I563="","",
I563*LOOKUP($F322,_xlfn._xlws.FILTER($F$454:$F$463,I$454:I$463&lt;&gt;""),_xlfn._xlws.FILTER(I$454:I$463,I$454:I$463&lt;&gt;"")))</f>
        <v/>
      </c>
      <c r="J322" s="91" t="str">
        <f t="shared" si="15"/>
        <v/>
      </c>
      <c r="K322" s="92" t="str" cm="1">
        <f t="array" ref="K322">IF(M563="","",
ROUND(M563*LOOKUP($F322,_xlfn._xlws.FILTER($F$468:$F$477,G$468:G$477&lt;&gt;""),_xlfn._xlws.FILTER(G$468:G$477,G$468:G$477&lt;&gt;""))/LOOKUP($F322,_xlfn._xlws.FILTER($F$468:$F$477,H$468:H$477&lt;&gt;""),_xlfn._xlws.FILTER(H$468:H$477,H$468:H$477&lt;&gt;"")),1))</f>
        <v/>
      </c>
      <c r="L322" s="86" t="str">
        <f t="shared" si="16"/>
        <v/>
      </c>
      <c r="M322" s="78" t="str">
        <f t="shared" si="14"/>
        <v/>
      </c>
      <c r="N322" s="12"/>
      <c r="O322" s="24">
        <v>47727</v>
      </c>
      <c r="P322" s="87" t="str">
        <f t="shared" si="17"/>
        <v/>
      </c>
      <c r="Q322" s="87" t="str">
        <f t="shared" si="18"/>
        <v/>
      </c>
      <c r="R322" s="87" t="str">
        <f t="shared" si="19"/>
        <v/>
      </c>
      <c r="S322" s="87" t="str">
        <f t="shared" si="20"/>
        <v/>
      </c>
      <c r="T322" s="87" t="str">
        <f t="shared" si="21"/>
        <v/>
      </c>
      <c r="U322" s="78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9" t="str" cm="1">
        <f t="array" ref="G323">IF(G564="","",
G564*LOOKUP($F323,_xlfn._xlws.FILTER($F$454:$F$463,G$454:G$463&lt;&gt;""),_xlfn._xlws.FILTER(G$454:G$463,G$454:G$463&lt;&gt;"")))</f>
        <v/>
      </c>
      <c r="H323" s="89" t="str" cm="1">
        <f t="array" ref="H323">IF(H564="","",
H564*LOOKUP($F323,_xlfn._xlws.FILTER($F$454:$F$463,H$454:H$463&lt;&gt;""),_xlfn._xlws.FILTER(H$454:H$463,H$454:H$463&lt;&gt;"")))</f>
        <v/>
      </c>
      <c r="I323" s="90" t="str" cm="1">
        <f t="array" ref="I323">IF(I564="","",
I564*LOOKUP($F323,_xlfn._xlws.FILTER($F$454:$F$463,I$454:I$463&lt;&gt;""),_xlfn._xlws.FILTER(I$454:I$463,I$454:I$463&lt;&gt;"")))</f>
        <v/>
      </c>
      <c r="J323" s="91" t="str">
        <f t="shared" si="15"/>
        <v/>
      </c>
      <c r="K323" s="92" t="str" cm="1">
        <f t="array" ref="K323">IF(M564="","",
ROUND(M564*LOOKUP($F323,_xlfn._xlws.FILTER($F$468:$F$477,G$468:G$477&lt;&gt;""),_xlfn._xlws.FILTER(G$468:G$477,G$468:G$477&lt;&gt;""))/LOOKUP($F323,_xlfn._xlws.FILTER($F$468:$F$477,H$468:H$477&lt;&gt;""),_xlfn._xlws.FILTER(H$468:H$477,H$468:H$477&lt;&gt;"")),1))</f>
        <v/>
      </c>
      <c r="L323" s="86" t="str">
        <f t="shared" si="16"/>
        <v/>
      </c>
      <c r="M323" s="78" t="str">
        <f t="shared" si="14"/>
        <v/>
      </c>
      <c r="N323" s="12"/>
      <c r="O323" s="24">
        <v>47757</v>
      </c>
      <c r="P323" s="87" t="str">
        <f t="shared" si="17"/>
        <v/>
      </c>
      <c r="Q323" s="87" t="str">
        <f t="shared" si="18"/>
        <v/>
      </c>
      <c r="R323" s="87" t="str">
        <f t="shared" si="19"/>
        <v/>
      </c>
      <c r="S323" s="87" t="str">
        <f t="shared" si="20"/>
        <v/>
      </c>
      <c r="T323" s="87" t="str">
        <f t="shared" si="21"/>
        <v/>
      </c>
      <c r="U323" s="78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9" t="str" cm="1">
        <f t="array" ref="G324">IF(G565="","",
G565*LOOKUP($F324,_xlfn._xlws.FILTER($F$454:$F$463,G$454:G$463&lt;&gt;""),_xlfn._xlws.FILTER(G$454:G$463,G$454:G$463&lt;&gt;"")))</f>
        <v/>
      </c>
      <c r="H324" s="89" t="str" cm="1">
        <f t="array" ref="H324">IF(H565="","",
H565*LOOKUP($F324,_xlfn._xlws.FILTER($F$454:$F$463,H$454:H$463&lt;&gt;""),_xlfn._xlws.FILTER(H$454:H$463,H$454:H$463&lt;&gt;"")))</f>
        <v/>
      </c>
      <c r="I324" s="90" t="str" cm="1">
        <f t="array" ref="I324">IF(I565="","",
I565*LOOKUP($F324,_xlfn._xlws.FILTER($F$454:$F$463,I$454:I$463&lt;&gt;""),_xlfn._xlws.FILTER(I$454:I$463,I$454:I$463&lt;&gt;"")))</f>
        <v/>
      </c>
      <c r="J324" s="91" t="str">
        <f t="shared" si="15"/>
        <v/>
      </c>
      <c r="K324" s="92" t="str" cm="1">
        <f t="array" ref="K324">IF(M565="","",
ROUND(M565*LOOKUP($F324,_xlfn._xlws.FILTER($F$468:$F$477,G$468:G$477&lt;&gt;""),_xlfn._xlws.FILTER(G$468:G$477,G$468:G$477&lt;&gt;""))/LOOKUP($F324,_xlfn._xlws.FILTER($F$468:$F$477,H$468:H$477&lt;&gt;""),_xlfn._xlws.FILTER(H$468:H$477,H$468:H$477&lt;&gt;"")),1))</f>
        <v/>
      </c>
      <c r="L324" s="86" t="str">
        <f t="shared" si="16"/>
        <v/>
      </c>
      <c r="M324" s="78" t="str">
        <f t="shared" si="14"/>
        <v/>
      </c>
      <c r="N324" s="12"/>
      <c r="O324" s="24">
        <v>47788</v>
      </c>
      <c r="P324" s="87" t="str">
        <f t="shared" si="17"/>
        <v/>
      </c>
      <c r="Q324" s="87" t="str">
        <f t="shared" si="18"/>
        <v/>
      </c>
      <c r="R324" s="87" t="str">
        <f t="shared" si="19"/>
        <v/>
      </c>
      <c r="S324" s="87" t="str">
        <f t="shared" si="20"/>
        <v/>
      </c>
      <c r="T324" s="87" t="str">
        <f t="shared" si="21"/>
        <v/>
      </c>
      <c r="U324" s="78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9" t="str" cm="1">
        <f t="array" ref="G325">IF(G566="","",
G566*LOOKUP($F325,_xlfn._xlws.FILTER($F$454:$F$463,G$454:G$463&lt;&gt;""),_xlfn._xlws.FILTER(G$454:G$463,G$454:G$463&lt;&gt;"")))</f>
        <v/>
      </c>
      <c r="H325" s="89" t="str" cm="1">
        <f t="array" ref="H325">IF(H566="","",
H566*LOOKUP($F325,_xlfn._xlws.FILTER($F$454:$F$463,H$454:H$463&lt;&gt;""),_xlfn._xlws.FILTER(H$454:H$463,H$454:H$463&lt;&gt;"")))</f>
        <v/>
      </c>
      <c r="I325" s="90" t="str" cm="1">
        <f t="array" ref="I325">IF(I566="","",
I566*LOOKUP($F325,_xlfn._xlws.FILTER($F$454:$F$463,I$454:I$463&lt;&gt;""),_xlfn._xlws.FILTER(I$454:I$463,I$454:I$463&lt;&gt;"")))</f>
        <v/>
      </c>
      <c r="J325" s="91" t="str">
        <f t="shared" si="15"/>
        <v/>
      </c>
      <c r="K325" s="92" t="str" cm="1">
        <f t="array" ref="K325">IF(M566="","",
ROUND(M566*LOOKUP($F325,_xlfn._xlws.FILTER($F$468:$F$477,G$468:G$477&lt;&gt;""),_xlfn._xlws.FILTER(G$468:G$477,G$468:G$477&lt;&gt;""))/LOOKUP($F325,_xlfn._xlws.FILTER($F$468:$F$477,H$468:H$477&lt;&gt;""),_xlfn._xlws.FILTER(H$468:H$477,H$468:H$477&lt;&gt;"")),1))</f>
        <v/>
      </c>
      <c r="L325" s="86" t="str">
        <f t="shared" si="16"/>
        <v/>
      </c>
      <c r="M325" s="78" t="str">
        <f t="shared" si="14"/>
        <v/>
      </c>
      <c r="N325" s="12"/>
      <c r="O325" s="24">
        <v>47818</v>
      </c>
      <c r="P325" s="87" t="str">
        <f t="shared" si="17"/>
        <v/>
      </c>
      <c r="Q325" s="87" t="str">
        <f t="shared" si="18"/>
        <v/>
      </c>
      <c r="R325" s="87" t="str">
        <f t="shared" si="19"/>
        <v/>
      </c>
      <c r="S325" s="87" t="str">
        <f t="shared" si="20"/>
        <v/>
      </c>
      <c r="T325" s="87" t="str">
        <f t="shared" si="21"/>
        <v/>
      </c>
      <c r="U325" s="78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9" t="str" cm="1">
        <f t="array" ref="G326">IF(G567="","",
G567*LOOKUP($F326,_xlfn._xlws.FILTER($F$454:$F$463,G$454:G$463&lt;&gt;""),_xlfn._xlws.FILTER(G$454:G$463,G$454:G$463&lt;&gt;"")))</f>
        <v/>
      </c>
      <c r="H326" s="89" t="str" cm="1">
        <f t="array" ref="H326">IF(H567="","",
H567*LOOKUP($F326,_xlfn._xlws.FILTER($F$454:$F$463,H$454:H$463&lt;&gt;""),_xlfn._xlws.FILTER(H$454:H$463,H$454:H$463&lt;&gt;"")))</f>
        <v/>
      </c>
      <c r="I326" s="90" t="str" cm="1">
        <f t="array" ref="I326">IF(I567="","",
I567*LOOKUP($F326,_xlfn._xlws.FILTER($F$454:$F$463,I$454:I$463&lt;&gt;""),_xlfn._xlws.FILTER(I$454:I$463,I$454:I$463&lt;&gt;"")))</f>
        <v/>
      </c>
      <c r="J326" s="91" t="str">
        <f t="shared" si="15"/>
        <v/>
      </c>
      <c r="K326" s="92" t="str" cm="1">
        <f t="array" ref="K326">IF(M567="","",
ROUND(M567*LOOKUP($F326,_xlfn._xlws.FILTER($F$468:$F$477,G$468:G$477&lt;&gt;""),_xlfn._xlws.FILTER(G$468:G$477,G$468:G$477&lt;&gt;""))/LOOKUP($F326,_xlfn._xlws.FILTER($F$468:$F$477,H$468:H$477&lt;&gt;""),_xlfn._xlws.FILTER(H$468:H$477,H$468:H$477&lt;&gt;"")),1))</f>
        <v/>
      </c>
      <c r="L326" s="86" t="str">
        <f t="shared" si="16"/>
        <v/>
      </c>
      <c r="M326" s="78" t="str">
        <f t="shared" si="14"/>
        <v/>
      </c>
      <c r="N326" s="12"/>
      <c r="O326" s="24">
        <v>47849</v>
      </c>
      <c r="P326" s="87" t="str">
        <f t="shared" si="17"/>
        <v/>
      </c>
      <c r="Q326" s="87" t="str">
        <f t="shared" si="18"/>
        <v/>
      </c>
      <c r="R326" s="87" t="str">
        <f t="shared" si="19"/>
        <v/>
      </c>
      <c r="S326" s="87" t="str">
        <f t="shared" si="20"/>
        <v/>
      </c>
      <c r="T326" s="87" t="str">
        <f t="shared" si="21"/>
        <v/>
      </c>
      <c r="U326" s="78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9" t="str" cm="1">
        <f t="array" ref="G327">IF(G568="","",
G568*LOOKUP($F327,_xlfn._xlws.FILTER($F$454:$F$463,G$454:G$463&lt;&gt;""),_xlfn._xlws.FILTER(G$454:G$463,G$454:G$463&lt;&gt;"")))</f>
        <v/>
      </c>
      <c r="H327" s="89" t="str" cm="1">
        <f t="array" ref="H327">IF(H568="","",
H568*LOOKUP($F327,_xlfn._xlws.FILTER($F$454:$F$463,H$454:H$463&lt;&gt;""),_xlfn._xlws.FILTER(H$454:H$463,H$454:H$463&lt;&gt;"")))</f>
        <v/>
      </c>
      <c r="I327" s="90" t="str" cm="1">
        <f t="array" ref="I327">IF(I568="","",
I568*LOOKUP($F327,_xlfn._xlws.FILTER($F$454:$F$463,I$454:I$463&lt;&gt;""),_xlfn._xlws.FILTER(I$454:I$463,I$454:I$463&lt;&gt;"")))</f>
        <v/>
      </c>
      <c r="J327" s="91" t="str">
        <f t="shared" si="15"/>
        <v/>
      </c>
      <c r="K327" s="92" t="str" cm="1">
        <f t="array" ref="K327">IF(M568="","",
ROUND(M568*LOOKUP($F327,_xlfn._xlws.FILTER($F$468:$F$477,G$468:G$477&lt;&gt;""),_xlfn._xlws.FILTER(G$468:G$477,G$468:G$477&lt;&gt;""))/LOOKUP($F327,_xlfn._xlws.FILTER($F$468:$F$477,H$468:H$477&lt;&gt;""),_xlfn._xlws.FILTER(H$468:H$477,H$468:H$477&lt;&gt;"")),1))</f>
        <v/>
      </c>
      <c r="L327" s="86" t="str">
        <f t="shared" si="16"/>
        <v/>
      </c>
      <c r="M327" s="78" t="str">
        <f t="shared" si="14"/>
        <v/>
      </c>
      <c r="N327" s="12"/>
      <c r="O327" s="24">
        <v>47880</v>
      </c>
      <c r="P327" s="87" t="str">
        <f t="shared" si="17"/>
        <v/>
      </c>
      <c r="Q327" s="87" t="str">
        <f t="shared" si="18"/>
        <v/>
      </c>
      <c r="R327" s="87" t="str">
        <f t="shared" si="19"/>
        <v/>
      </c>
      <c r="S327" s="87" t="str">
        <f t="shared" si="20"/>
        <v/>
      </c>
      <c r="T327" s="87" t="str">
        <f t="shared" si="21"/>
        <v/>
      </c>
      <c r="U327" s="78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9" t="str" cm="1">
        <f t="array" ref="G328">IF(G569="","",
G569*LOOKUP($F328,_xlfn._xlws.FILTER($F$454:$F$463,G$454:G$463&lt;&gt;""),_xlfn._xlws.FILTER(G$454:G$463,G$454:G$463&lt;&gt;"")))</f>
        <v/>
      </c>
      <c r="H328" s="89" t="str" cm="1">
        <f t="array" ref="H328">IF(H569="","",
H569*LOOKUP($F328,_xlfn._xlws.FILTER($F$454:$F$463,H$454:H$463&lt;&gt;""),_xlfn._xlws.FILTER(H$454:H$463,H$454:H$463&lt;&gt;"")))</f>
        <v/>
      </c>
      <c r="I328" s="90" t="str" cm="1">
        <f t="array" ref="I328">IF(I569="","",
I569*LOOKUP($F328,_xlfn._xlws.FILTER($F$454:$F$463,I$454:I$463&lt;&gt;""),_xlfn._xlws.FILTER(I$454:I$463,I$454:I$463&lt;&gt;"")))</f>
        <v/>
      </c>
      <c r="J328" s="91" t="str">
        <f t="shared" si="15"/>
        <v/>
      </c>
      <c r="K328" s="92" t="str" cm="1">
        <f t="array" ref="K328">IF(M569="","",
ROUND(M569*LOOKUP($F328,_xlfn._xlws.FILTER($F$468:$F$477,G$468:G$477&lt;&gt;""),_xlfn._xlws.FILTER(G$468:G$477,G$468:G$477&lt;&gt;""))/LOOKUP($F328,_xlfn._xlws.FILTER($F$468:$F$477,H$468:H$477&lt;&gt;""),_xlfn._xlws.FILTER(H$468:H$477,H$468:H$477&lt;&gt;"")),1))</f>
        <v/>
      </c>
      <c r="L328" s="86" t="str">
        <f t="shared" si="16"/>
        <v/>
      </c>
      <c r="M328" s="78" t="str">
        <f t="shared" si="14"/>
        <v/>
      </c>
      <c r="N328" s="12"/>
      <c r="O328" s="24">
        <v>47908</v>
      </c>
      <c r="P328" s="87" t="str">
        <f t="shared" si="17"/>
        <v/>
      </c>
      <c r="Q328" s="87" t="str">
        <f t="shared" si="18"/>
        <v/>
      </c>
      <c r="R328" s="87" t="str">
        <f t="shared" si="19"/>
        <v/>
      </c>
      <c r="S328" s="87" t="str">
        <f t="shared" si="20"/>
        <v/>
      </c>
      <c r="T328" s="87" t="str">
        <f t="shared" si="21"/>
        <v/>
      </c>
      <c r="U328" s="78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9" t="str" cm="1">
        <f t="array" ref="G329">IF(G570="","",
G570*LOOKUP($F329,_xlfn._xlws.FILTER($F$454:$F$463,G$454:G$463&lt;&gt;""),_xlfn._xlws.FILTER(G$454:G$463,G$454:G$463&lt;&gt;"")))</f>
        <v/>
      </c>
      <c r="H329" s="89" t="str" cm="1">
        <f t="array" ref="H329">IF(H570="","",
H570*LOOKUP($F329,_xlfn._xlws.FILTER($F$454:$F$463,H$454:H$463&lt;&gt;""),_xlfn._xlws.FILTER(H$454:H$463,H$454:H$463&lt;&gt;"")))</f>
        <v/>
      </c>
      <c r="I329" s="90" t="str" cm="1">
        <f t="array" ref="I329">IF(I570="","",
I570*LOOKUP($F329,_xlfn._xlws.FILTER($F$454:$F$463,I$454:I$463&lt;&gt;""),_xlfn._xlws.FILTER(I$454:I$463,I$454:I$463&lt;&gt;"")))</f>
        <v/>
      </c>
      <c r="J329" s="91" t="str">
        <f t="shared" si="15"/>
        <v/>
      </c>
      <c r="K329" s="92" t="str" cm="1">
        <f t="array" ref="K329">IF(M570="","",
ROUND(M570*LOOKUP($F329,_xlfn._xlws.FILTER($F$468:$F$477,G$468:G$477&lt;&gt;""),_xlfn._xlws.FILTER(G$468:G$477,G$468:G$477&lt;&gt;""))/LOOKUP($F329,_xlfn._xlws.FILTER($F$468:$F$477,H$468:H$477&lt;&gt;""),_xlfn._xlws.FILTER(H$468:H$477,H$468:H$477&lt;&gt;"")),1))</f>
        <v/>
      </c>
      <c r="L329" s="86" t="str">
        <f t="shared" si="16"/>
        <v/>
      </c>
      <c r="M329" s="78" t="str">
        <f t="shared" si="14"/>
        <v/>
      </c>
      <c r="N329" s="12"/>
      <c r="O329" s="24">
        <v>47939</v>
      </c>
      <c r="P329" s="87" t="str">
        <f t="shared" si="17"/>
        <v/>
      </c>
      <c r="Q329" s="87" t="str">
        <f t="shared" si="18"/>
        <v/>
      </c>
      <c r="R329" s="87" t="str">
        <f t="shared" si="19"/>
        <v/>
      </c>
      <c r="S329" s="87" t="str">
        <f t="shared" si="20"/>
        <v/>
      </c>
      <c r="T329" s="87" t="str">
        <f t="shared" si="21"/>
        <v/>
      </c>
      <c r="U329" s="78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9" t="str" cm="1">
        <f t="array" ref="G330">IF(G571="","",
G571*LOOKUP($F330,_xlfn._xlws.FILTER($F$454:$F$463,G$454:G$463&lt;&gt;""),_xlfn._xlws.FILTER(G$454:G$463,G$454:G$463&lt;&gt;"")))</f>
        <v/>
      </c>
      <c r="H330" s="89" t="str" cm="1">
        <f t="array" ref="H330">IF(H571="","",
H571*LOOKUP($F330,_xlfn._xlws.FILTER($F$454:$F$463,H$454:H$463&lt;&gt;""),_xlfn._xlws.FILTER(H$454:H$463,H$454:H$463&lt;&gt;"")))</f>
        <v/>
      </c>
      <c r="I330" s="90" t="str" cm="1">
        <f t="array" ref="I330">IF(I571="","",
I571*LOOKUP($F330,_xlfn._xlws.FILTER($F$454:$F$463,I$454:I$463&lt;&gt;""),_xlfn._xlws.FILTER(I$454:I$463,I$454:I$463&lt;&gt;"")))</f>
        <v/>
      </c>
      <c r="J330" s="91" t="str">
        <f t="shared" si="15"/>
        <v/>
      </c>
      <c r="K330" s="92" t="str" cm="1">
        <f t="array" ref="K330">IF(M571="","",
ROUND(M571*LOOKUP($F330,_xlfn._xlws.FILTER($F$468:$F$477,G$468:G$477&lt;&gt;""),_xlfn._xlws.FILTER(G$468:G$477,G$468:G$477&lt;&gt;""))/LOOKUP($F330,_xlfn._xlws.FILTER($F$468:$F$477,H$468:H$477&lt;&gt;""),_xlfn._xlws.FILTER(H$468:H$477,H$468:H$477&lt;&gt;"")),1))</f>
        <v/>
      </c>
      <c r="L330" s="86" t="str">
        <f t="shared" si="16"/>
        <v/>
      </c>
      <c r="M330" s="78" t="str">
        <f t="shared" si="14"/>
        <v/>
      </c>
      <c r="N330" s="12"/>
      <c r="O330" s="24">
        <v>47969</v>
      </c>
      <c r="P330" s="87" t="str">
        <f t="shared" si="17"/>
        <v/>
      </c>
      <c r="Q330" s="87" t="str">
        <f t="shared" si="18"/>
        <v/>
      </c>
      <c r="R330" s="87" t="str">
        <f t="shared" si="19"/>
        <v/>
      </c>
      <c r="S330" s="87" t="str">
        <f t="shared" si="20"/>
        <v/>
      </c>
      <c r="T330" s="87" t="str">
        <f t="shared" si="21"/>
        <v/>
      </c>
      <c r="U330" s="78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9" t="str" cm="1">
        <f t="array" ref="G331">IF(G572="","",
G572*LOOKUP($F331,_xlfn._xlws.FILTER($F$454:$F$463,G$454:G$463&lt;&gt;""),_xlfn._xlws.FILTER(G$454:G$463,G$454:G$463&lt;&gt;"")))</f>
        <v/>
      </c>
      <c r="H331" s="89" t="str" cm="1">
        <f t="array" ref="H331">IF(H572="","",
H572*LOOKUP($F331,_xlfn._xlws.FILTER($F$454:$F$463,H$454:H$463&lt;&gt;""),_xlfn._xlws.FILTER(H$454:H$463,H$454:H$463&lt;&gt;"")))</f>
        <v/>
      </c>
      <c r="I331" s="90" t="str" cm="1">
        <f t="array" ref="I331">IF(I572="","",
I572*LOOKUP($F331,_xlfn._xlws.FILTER($F$454:$F$463,I$454:I$463&lt;&gt;""),_xlfn._xlws.FILTER(I$454:I$463,I$454:I$463&lt;&gt;"")))</f>
        <v/>
      </c>
      <c r="J331" s="91" t="str">
        <f t="shared" si="15"/>
        <v/>
      </c>
      <c r="K331" s="92" t="str" cm="1">
        <f t="array" ref="K331">IF(M572="","",
ROUND(M572*LOOKUP($F331,_xlfn._xlws.FILTER($F$468:$F$477,G$468:G$477&lt;&gt;""),_xlfn._xlws.FILTER(G$468:G$477,G$468:G$477&lt;&gt;""))/LOOKUP($F331,_xlfn._xlws.FILTER($F$468:$F$477,H$468:H$477&lt;&gt;""),_xlfn._xlws.FILTER(H$468:H$477,H$468:H$477&lt;&gt;"")),1))</f>
        <v/>
      </c>
      <c r="L331" s="86" t="str">
        <f t="shared" si="16"/>
        <v/>
      </c>
      <c r="M331" s="78" t="str">
        <f t="shared" si="14"/>
        <v/>
      </c>
      <c r="N331" s="12"/>
      <c r="O331" s="24">
        <v>48000</v>
      </c>
      <c r="P331" s="87" t="str">
        <f t="shared" si="17"/>
        <v/>
      </c>
      <c r="Q331" s="87" t="str">
        <f t="shared" si="18"/>
        <v/>
      </c>
      <c r="R331" s="87" t="str">
        <f t="shared" si="19"/>
        <v/>
      </c>
      <c r="S331" s="87" t="str">
        <f t="shared" si="20"/>
        <v/>
      </c>
      <c r="T331" s="87" t="str">
        <f t="shared" si="21"/>
        <v/>
      </c>
      <c r="U331" s="78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9" t="str" cm="1">
        <f t="array" ref="G332">IF(G573="","",
G573*LOOKUP($F332,_xlfn._xlws.FILTER($F$454:$F$463,G$454:G$463&lt;&gt;""),_xlfn._xlws.FILTER(G$454:G$463,G$454:G$463&lt;&gt;"")))</f>
        <v/>
      </c>
      <c r="H332" s="89" t="str" cm="1">
        <f t="array" ref="H332">IF(H573="","",
H573*LOOKUP($F332,_xlfn._xlws.FILTER($F$454:$F$463,H$454:H$463&lt;&gt;""),_xlfn._xlws.FILTER(H$454:H$463,H$454:H$463&lt;&gt;"")))</f>
        <v/>
      </c>
      <c r="I332" s="90" t="str" cm="1">
        <f t="array" ref="I332">IF(I573="","",
I573*LOOKUP($F332,_xlfn._xlws.FILTER($F$454:$F$463,I$454:I$463&lt;&gt;""),_xlfn._xlws.FILTER(I$454:I$463,I$454:I$463&lt;&gt;"")))</f>
        <v/>
      </c>
      <c r="J332" s="91" t="str">
        <f t="shared" si="15"/>
        <v/>
      </c>
      <c r="K332" s="92" t="str" cm="1">
        <f t="array" ref="K332">IF(M573="","",
ROUND(M573*LOOKUP($F332,_xlfn._xlws.FILTER($F$468:$F$477,G$468:G$477&lt;&gt;""),_xlfn._xlws.FILTER(G$468:G$477,G$468:G$477&lt;&gt;""))/LOOKUP($F332,_xlfn._xlws.FILTER($F$468:$F$477,H$468:H$477&lt;&gt;""),_xlfn._xlws.FILTER(H$468:H$477,H$468:H$477&lt;&gt;"")),1))</f>
        <v/>
      </c>
      <c r="L332" s="86" t="str">
        <f t="shared" si="16"/>
        <v/>
      </c>
      <c r="M332" s="78" t="str">
        <f t="shared" si="14"/>
        <v/>
      </c>
      <c r="N332" s="12"/>
      <c r="O332" s="24">
        <v>48030</v>
      </c>
      <c r="P332" s="87" t="str">
        <f t="shared" si="17"/>
        <v/>
      </c>
      <c r="Q332" s="87" t="str">
        <f t="shared" si="18"/>
        <v/>
      </c>
      <c r="R332" s="87" t="str">
        <f t="shared" si="19"/>
        <v/>
      </c>
      <c r="S332" s="87" t="str">
        <f t="shared" si="20"/>
        <v/>
      </c>
      <c r="T332" s="87" t="str">
        <f t="shared" si="21"/>
        <v/>
      </c>
      <c r="U332" s="78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9" t="str" cm="1">
        <f t="array" ref="G333">IF(G574="","",
G574*LOOKUP($F333,_xlfn._xlws.FILTER($F$454:$F$463,G$454:G$463&lt;&gt;""),_xlfn._xlws.FILTER(G$454:G$463,G$454:G$463&lt;&gt;"")))</f>
        <v/>
      </c>
      <c r="H333" s="89" t="str" cm="1">
        <f t="array" ref="H333">IF(H574="","",
H574*LOOKUP($F333,_xlfn._xlws.FILTER($F$454:$F$463,H$454:H$463&lt;&gt;""),_xlfn._xlws.FILTER(H$454:H$463,H$454:H$463&lt;&gt;"")))</f>
        <v/>
      </c>
      <c r="I333" s="90" t="str" cm="1">
        <f t="array" ref="I333">IF(I574="","",
I574*LOOKUP($F333,_xlfn._xlws.FILTER($F$454:$F$463,I$454:I$463&lt;&gt;""),_xlfn._xlws.FILTER(I$454:I$463,I$454:I$463&lt;&gt;"")))</f>
        <v/>
      </c>
      <c r="J333" s="91" t="str">
        <f t="shared" si="15"/>
        <v/>
      </c>
      <c r="K333" s="92" t="str" cm="1">
        <f t="array" ref="K333">IF(M574="","",
ROUND(M574*LOOKUP($F333,_xlfn._xlws.FILTER($F$468:$F$477,G$468:G$477&lt;&gt;""),_xlfn._xlws.FILTER(G$468:G$477,G$468:G$477&lt;&gt;""))/LOOKUP($F333,_xlfn._xlws.FILTER($F$468:$F$477,H$468:H$477&lt;&gt;""),_xlfn._xlws.FILTER(H$468:H$477,H$468:H$477&lt;&gt;"")),1))</f>
        <v/>
      </c>
      <c r="L333" s="86" t="str">
        <f t="shared" si="16"/>
        <v/>
      </c>
      <c r="M333" s="78" t="str">
        <f t="shared" si="14"/>
        <v/>
      </c>
      <c r="N333" s="12"/>
      <c r="O333" s="24">
        <v>48061</v>
      </c>
      <c r="P333" s="87" t="str">
        <f t="shared" si="17"/>
        <v/>
      </c>
      <c r="Q333" s="87" t="str">
        <f t="shared" si="18"/>
        <v/>
      </c>
      <c r="R333" s="87" t="str">
        <f t="shared" si="19"/>
        <v/>
      </c>
      <c r="S333" s="87" t="str">
        <f t="shared" si="20"/>
        <v/>
      </c>
      <c r="T333" s="87" t="str">
        <f t="shared" si="21"/>
        <v/>
      </c>
      <c r="U333" s="78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9" t="str" cm="1">
        <f t="array" ref="G334">IF(G575="","",
G575*LOOKUP($F334,_xlfn._xlws.FILTER($F$454:$F$463,G$454:G$463&lt;&gt;""),_xlfn._xlws.FILTER(G$454:G$463,G$454:G$463&lt;&gt;"")))</f>
        <v/>
      </c>
      <c r="H334" s="89" t="str" cm="1">
        <f t="array" ref="H334">IF(H575="","",
H575*LOOKUP($F334,_xlfn._xlws.FILTER($F$454:$F$463,H$454:H$463&lt;&gt;""),_xlfn._xlws.FILTER(H$454:H$463,H$454:H$463&lt;&gt;"")))</f>
        <v/>
      </c>
      <c r="I334" s="90" t="str" cm="1">
        <f t="array" ref="I334">IF(I575="","",
I575*LOOKUP($F334,_xlfn._xlws.FILTER($F$454:$F$463,I$454:I$463&lt;&gt;""),_xlfn._xlws.FILTER(I$454:I$463,I$454:I$463&lt;&gt;"")))</f>
        <v/>
      </c>
      <c r="J334" s="91" t="str">
        <f t="shared" si="15"/>
        <v/>
      </c>
      <c r="K334" s="92" t="str" cm="1">
        <f t="array" ref="K334">IF(M575="","",
ROUND(M575*LOOKUP($F334,_xlfn._xlws.FILTER($F$468:$F$477,G$468:G$477&lt;&gt;""),_xlfn._xlws.FILTER(G$468:G$477,G$468:G$477&lt;&gt;""))/LOOKUP($F334,_xlfn._xlws.FILTER($F$468:$F$477,H$468:H$477&lt;&gt;""),_xlfn._xlws.FILTER(H$468:H$477,H$468:H$477&lt;&gt;"")),1))</f>
        <v/>
      </c>
      <c r="L334" s="86" t="str">
        <f t="shared" si="16"/>
        <v/>
      </c>
      <c r="M334" s="78" t="str">
        <f t="shared" si="14"/>
        <v/>
      </c>
      <c r="N334" s="12"/>
      <c r="O334" s="24">
        <v>48092</v>
      </c>
      <c r="P334" s="87" t="str">
        <f t="shared" si="17"/>
        <v/>
      </c>
      <c r="Q334" s="87" t="str">
        <f t="shared" si="18"/>
        <v/>
      </c>
      <c r="R334" s="87" t="str">
        <f t="shared" si="19"/>
        <v/>
      </c>
      <c r="S334" s="87" t="str">
        <f t="shared" si="20"/>
        <v/>
      </c>
      <c r="T334" s="87" t="str">
        <f t="shared" si="21"/>
        <v/>
      </c>
      <c r="U334" s="78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9" t="str" cm="1">
        <f t="array" ref="G335">IF(G576="","",
G576*LOOKUP($F335,_xlfn._xlws.FILTER($F$454:$F$463,G$454:G$463&lt;&gt;""),_xlfn._xlws.FILTER(G$454:G$463,G$454:G$463&lt;&gt;"")))</f>
        <v/>
      </c>
      <c r="H335" s="89" t="str" cm="1">
        <f t="array" ref="H335">IF(H576="","",
H576*LOOKUP($F335,_xlfn._xlws.FILTER($F$454:$F$463,H$454:H$463&lt;&gt;""),_xlfn._xlws.FILTER(H$454:H$463,H$454:H$463&lt;&gt;"")))</f>
        <v/>
      </c>
      <c r="I335" s="90" t="str" cm="1">
        <f t="array" ref="I335">IF(I576="","",
I576*LOOKUP($F335,_xlfn._xlws.FILTER($F$454:$F$463,I$454:I$463&lt;&gt;""),_xlfn._xlws.FILTER(I$454:I$463,I$454:I$463&lt;&gt;"")))</f>
        <v/>
      </c>
      <c r="J335" s="91" t="str">
        <f t="shared" si="15"/>
        <v/>
      </c>
      <c r="K335" s="92" t="str" cm="1">
        <f t="array" ref="K335">IF(M576="","",
ROUND(M576*LOOKUP($F335,_xlfn._xlws.FILTER($F$468:$F$477,G$468:G$477&lt;&gt;""),_xlfn._xlws.FILTER(G$468:G$477,G$468:G$477&lt;&gt;""))/LOOKUP($F335,_xlfn._xlws.FILTER($F$468:$F$477,H$468:H$477&lt;&gt;""),_xlfn._xlws.FILTER(H$468:H$477,H$468:H$477&lt;&gt;"")),1))</f>
        <v/>
      </c>
      <c r="L335" s="86" t="str">
        <f t="shared" si="16"/>
        <v/>
      </c>
      <c r="M335" s="78" t="str">
        <f t="shared" si="14"/>
        <v/>
      </c>
      <c r="N335" s="12"/>
      <c r="O335" s="24">
        <v>48122</v>
      </c>
      <c r="P335" s="87" t="str">
        <f t="shared" si="17"/>
        <v/>
      </c>
      <c r="Q335" s="87" t="str">
        <f t="shared" si="18"/>
        <v/>
      </c>
      <c r="R335" s="87" t="str">
        <f t="shared" si="19"/>
        <v/>
      </c>
      <c r="S335" s="87" t="str">
        <f t="shared" si="20"/>
        <v/>
      </c>
      <c r="T335" s="87" t="str">
        <f t="shared" si="21"/>
        <v/>
      </c>
      <c r="U335" s="78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9" t="str" cm="1">
        <f t="array" ref="G336">IF(G577="","",
G577*LOOKUP($F336,_xlfn._xlws.FILTER($F$454:$F$463,G$454:G$463&lt;&gt;""),_xlfn._xlws.FILTER(G$454:G$463,G$454:G$463&lt;&gt;"")))</f>
        <v/>
      </c>
      <c r="H336" s="89" t="str" cm="1">
        <f t="array" ref="H336">IF(H577="","",
H577*LOOKUP($F336,_xlfn._xlws.FILTER($F$454:$F$463,H$454:H$463&lt;&gt;""),_xlfn._xlws.FILTER(H$454:H$463,H$454:H$463&lt;&gt;"")))</f>
        <v/>
      </c>
      <c r="I336" s="90" t="str" cm="1">
        <f t="array" ref="I336">IF(I577="","",
I577*LOOKUP($F336,_xlfn._xlws.FILTER($F$454:$F$463,I$454:I$463&lt;&gt;""),_xlfn._xlws.FILTER(I$454:I$463,I$454:I$463&lt;&gt;"")))</f>
        <v/>
      </c>
      <c r="J336" s="91" t="str">
        <f t="shared" si="15"/>
        <v/>
      </c>
      <c r="K336" s="92" t="str" cm="1">
        <f t="array" ref="K336">IF(M577="","",
ROUND(M577*LOOKUP($F336,_xlfn._xlws.FILTER($F$468:$F$477,G$468:G$477&lt;&gt;""),_xlfn._xlws.FILTER(G$468:G$477,G$468:G$477&lt;&gt;""))/LOOKUP($F336,_xlfn._xlws.FILTER($F$468:$F$477,H$468:H$477&lt;&gt;""),_xlfn._xlws.FILTER(H$468:H$477,H$468:H$477&lt;&gt;"")),1))</f>
        <v/>
      </c>
      <c r="L336" s="86" t="str">
        <f t="shared" si="16"/>
        <v/>
      </c>
      <c r="M336" s="78" t="str">
        <f t="shared" si="14"/>
        <v/>
      </c>
      <c r="N336" s="12"/>
      <c r="O336" s="24">
        <v>48153</v>
      </c>
      <c r="P336" s="87" t="str">
        <f t="shared" si="17"/>
        <v/>
      </c>
      <c r="Q336" s="87" t="str">
        <f t="shared" si="18"/>
        <v/>
      </c>
      <c r="R336" s="87" t="str">
        <f t="shared" si="19"/>
        <v/>
      </c>
      <c r="S336" s="87" t="str">
        <f t="shared" si="20"/>
        <v/>
      </c>
      <c r="T336" s="87" t="str">
        <f t="shared" si="21"/>
        <v/>
      </c>
      <c r="U336" s="78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9" t="str" cm="1">
        <f t="array" ref="G337">IF(G578="","",
G578*LOOKUP($F337,_xlfn._xlws.FILTER($F$454:$F$463,G$454:G$463&lt;&gt;""),_xlfn._xlws.FILTER(G$454:G$463,G$454:G$463&lt;&gt;"")))</f>
        <v/>
      </c>
      <c r="H337" s="89" t="str" cm="1">
        <f t="array" ref="H337">IF(H578="","",
H578*LOOKUP($F337,_xlfn._xlws.FILTER($F$454:$F$463,H$454:H$463&lt;&gt;""),_xlfn._xlws.FILTER(H$454:H$463,H$454:H$463&lt;&gt;"")))</f>
        <v/>
      </c>
      <c r="I337" s="90" t="str" cm="1">
        <f t="array" ref="I337">IF(I578="","",
I578*LOOKUP($F337,_xlfn._xlws.FILTER($F$454:$F$463,I$454:I$463&lt;&gt;""),_xlfn._xlws.FILTER(I$454:I$463,I$454:I$463&lt;&gt;"")))</f>
        <v/>
      </c>
      <c r="J337" s="91" t="str">
        <f t="shared" si="15"/>
        <v/>
      </c>
      <c r="K337" s="92" t="str" cm="1">
        <f t="array" ref="K337">IF(M578="","",
ROUND(M578*LOOKUP($F337,_xlfn._xlws.FILTER($F$468:$F$477,G$468:G$477&lt;&gt;""),_xlfn._xlws.FILTER(G$468:G$477,G$468:G$477&lt;&gt;""))/LOOKUP($F337,_xlfn._xlws.FILTER($F$468:$F$477,H$468:H$477&lt;&gt;""),_xlfn._xlws.FILTER(H$468:H$477,H$468:H$477&lt;&gt;"")),1))</f>
        <v/>
      </c>
      <c r="L337" s="86" t="str">
        <f t="shared" si="16"/>
        <v/>
      </c>
      <c r="M337" s="78" t="str">
        <f t="shared" si="14"/>
        <v/>
      </c>
      <c r="N337" s="12"/>
      <c r="O337" s="24">
        <v>48183</v>
      </c>
      <c r="P337" s="87" t="str">
        <f t="shared" si="17"/>
        <v/>
      </c>
      <c r="Q337" s="87" t="str">
        <f t="shared" si="18"/>
        <v/>
      </c>
      <c r="R337" s="87" t="str">
        <f t="shared" si="19"/>
        <v/>
      </c>
      <c r="S337" s="87" t="str">
        <f t="shared" si="20"/>
        <v/>
      </c>
      <c r="T337" s="87" t="str">
        <f t="shared" si="21"/>
        <v/>
      </c>
      <c r="U337" s="78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9" t="str" cm="1">
        <f t="array" ref="G338">IF(G579="","",
G579*LOOKUP($F338,_xlfn._xlws.FILTER($F$454:$F$463,G$454:G$463&lt;&gt;""),_xlfn._xlws.FILTER(G$454:G$463,G$454:G$463&lt;&gt;"")))</f>
        <v/>
      </c>
      <c r="H338" s="89" t="str" cm="1">
        <f t="array" ref="H338">IF(H579="","",
H579*LOOKUP($F338,_xlfn._xlws.FILTER($F$454:$F$463,H$454:H$463&lt;&gt;""),_xlfn._xlws.FILTER(H$454:H$463,H$454:H$463&lt;&gt;"")))</f>
        <v/>
      </c>
      <c r="I338" s="90" t="str" cm="1">
        <f t="array" ref="I338">IF(I579="","",
I579*LOOKUP($F338,_xlfn._xlws.FILTER($F$454:$F$463,I$454:I$463&lt;&gt;""),_xlfn._xlws.FILTER(I$454:I$463,I$454:I$463&lt;&gt;"")))</f>
        <v/>
      </c>
      <c r="J338" s="91" t="str">
        <f t="shared" si="15"/>
        <v/>
      </c>
      <c r="K338" s="92" t="str" cm="1">
        <f t="array" ref="K338">IF(M579="","",
ROUND(M579*LOOKUP($F338,_xlfn._xlws.FILTER($F$468:$F$477,G$468:G$477&lt;&gt;""),_xlfn._xlws.FILTER(G$468:G$477,G$468:G$477&lt;&gt;""))/LOOKUP($F338,_xlfn._xlws.FILTER($F$468:$F$477,H$468:H$477&lt;&gt;""),_xlfn._xlws.FILTER(H$468:H$477,H$468:H$477&lt;&gt;"")),1))</f>
        <v/>
      </c>
      <c r="L338" s="86" t="str">
        <f t="shared" si="16"/>
        <v/>
      </c>
      <c r="M338" s="78" t="str">
        <f t="shared" si="14"/>
        <v/>
      </c>
      <c r="N338" s="12"/>
      <c r="O338" s="24">
        <v>48214</v>
      </c>
      <c r="P338" s="87" t="str">
        <f t="shared" si="17"/>
        <v/>
      </c>
      <c r="Q338" s="87" t="str">
        <f t="shared" si="18"/>
        <v/>
      </c>
      <c r="R338" s="87" t="str">
        <f t="shared" si="19"/>
        <v/>
      </c>
      <c r="S338" s="87" t="str">
        <f t="shared" si="20"/>
        <v/>
      </c>
      <c r="T338" s="87" t="str">
        <f t="shared" si="21"/>
        <v/>
      </c>
      <c r="U338" s="78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9" t="str" cm="1">
        <f t="array" ref="G339">IF(G580="","",
G580*LOOKUP($F339,_xlfn._xlws.FILTER($F$454:$F$463,G$454:G$463&lt;&gt;""),_xlfn._xlws.FILTER(G$454:G$463,G$454:G$463&lt;&gt;"")))</f>
        <v/>
      </c>
      <c r="H339" s="89" t="str" cm="1">
        <f t="array" ref="H339">IF(H580="","",
H580*LOOKUP($F339,_xlfn._xlws.FILTER($F$454:$F$463,H$454:H$463&lt;&gt;""),_xlfn._xlws.FILTER(H$454:H$463,H$454:H$463&lt;&gt;"")))</f>
        <v/>
      </c>
      <c r="I339" s="90" t="str" cm="1">
        <f t="array" ref="I339">IF(I580="","",
I580*LOOKUP($F339,_xlfn._xlws.FILTER($F$454:$F$463,I$454:I$463&lt;&gt;""),_xlfn._xlws.FILTER(I$454:I$463,I$454:I$463&lt;&gt;"")))</f>
        <v/>
      </c>
      <c r="J339" s="91" t="str">
        <f t="shared" si="15"/>
        <v/>
      </c>
      <c r="K339" s="92" t="str" cm="1">
        <f t="array" ref="K339">IF(M580="","",
ROUND(M580*LOOKUP($F339,_xlfn._xlws.FILTER($F$468:$F$477,G$468:G$477&lt;&gt;""),_xlfn._xlws.FILTER(G$468:G$477,G$468:G$477&lt;&gt;""))/LOOKUP($F339,_xlfn._xlws.FILTER($F$468:$F$477,H$468:H$477&lt;&gt;""),_xlfn._xlws.FILTER(H$468:H$477,H$468:H$477&lt;&gt;"")),1))</f>
        <v/>
      </c>
      <c r="L339" s="86" t="str">
        <f t="shared" si="16"/>
        <v/>
      </c>
      <c r="M339" s="78" t="str">
        <f t="shared" si="14"/>
        <v/>
      </c>
      <c r="N339" s="12"/>
      <c r="O339" s="24">
        <v>48245</v>
      </c>
      <c r="P339" s="87" t="str">
        <f t="shared" si="17"/>
        <v/>
      </c>
      <c r="Q339" s="87" t="str">
        <f t="shared" si="18"/>
        <v/>
      </c>
      <c r="R339" s="87" t="str">
        <f t="shared" si="19"/>
        <v/>
      </c>
      <c r="S339" s="87" t="str">
        <f t="shared" si="20"/>
        <v/>
      </c>
      <c r="T339" s="87" t="str">
        <f t="shared" si="21"/>
        <v/>
      </c>
      <c r="U339" s="78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9" t="str" cm="1">
        <f t="array" ref="G340">IF(G581="","",
G581*LOOKUP($F340,_xlfn._xlws.FILTER($F$454:$F$463,G$454:G$463&lt;&gt;""),_xlfn._xlws.FILTER(G$454:G$463,G$454:G$463&lt;&gt;"")))</f>
        <v/>
      </c>
      <c r="H340" s="89" t="str" cm="1">
        <f t="array" ref="H340">IF(H581="","",
H581*LOOKUP($F340,_xlfn._xlws.FILTER($F$454:$F$463,H$454:H$463&lt;&gt;""),_xlfn._xlws.FILTER(H$454:H$463,H$454:H$463&lt;&gt;"")))</f>
        <v/>
      </c>
      <c r="I340" s="90" t="str" cm="1">
        <f t="array" ref="I340">IF(I581="","",
I581*LOOKUP($F340,_xlfn._xlws.FILTER($F$454:$F$463,I$454:I$463&lt;&gt;""),_xlfn._xlws.FILTER(I$454:I$463,I$454:I$463&lt;&gt;"")))</f>
        <v/>
      </c>
      <c r="J340" s="91" t="str">
        <f t="shared" si="15"/>
        <v/>
      </c>
      <c r="K340" s="92" t="str" cm="1">
        <f t="array" ref="K340">IF(M581="","",
ROUND(M581*LOOKUP($F340,_xlfn._xlws.FILTER($F$468:$F$477,G$468:G$477&lt;&gt;""),_xlfn._xlws.FILTER(G$468:G$477,G$468:G$477&lt;&gt;""))/LOOKUP($F340,_xlfn._xlws.FILTER($F$468:$F$477,H$468:H$477&lt;&gt;""),_xlfn._xlws.FILTER(H$468:H$477,H$468:H$477&lt;&gt;"")),1))</f>
        <v/>
      </c>
      <c r="L340" s="86" t="str">
        <f t="shared" si="16"/>
        <v/>
      </c>
      <c r="M340" s="78" t="str">
        <f t="shared" si="14"/>
        <v/>
      </c>
      <c r="N340" s="12"/>
      <c r="O340" s="24">
        <v>48274</v>
      </c>
      <c r="P340" s="87" t="str">
        <f t="shared" si="17"/>
        <v/>
      </c>
      <c r="Q340" s="87" t="str">
        <f t="shared" si="18"/>
        <v/>
      </c>
      <c r="R340" s="87" t="str">
        <f t="shared" si="19"/>
        <v/>
      </c>
      <c r="S340" s="87" t="str">
        <f t="shared" si="20"/>
        <v/>
      </c>
      <c r="T340" s="87" t="str">
        <f t="shared" si="21"/>
        <v/>
      </c>
      <c r="U340" s="78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9" t="str" cm="1">
        <f t="array" ref="G341">IF(G582="","",
G582*LOOKUP($F341,_xlfn._xlws.FILTER($F$454:$F$463,G$454:G$463&lt;&gt;""),_xlfn._xlws.FILTER(G$454:G$463,G$454:G$463&lt;&gt;"")))</f>
        <v/>
      </c>
      <c r="H341" s="89" t="str" cm="1">
        <f t="array" ref="H341">IF(H582="","",
H582*LOOKUP($F341,_xlfn._xlws.FILTER($F$454:$F$463,H$454:H$463&lt;&gt;""),_xlfn._xlws.FILTER(H$454:H$463,H$454:H$463&lt;&gt;"")))</f>
        <v/>
      </c>
      <c r="I341" s="90" t="str" cm="1">
        <f t="array" ref="I341">IF(I582="","",
I582*LOOKUP($F341,_xlfn._xlws.FILTER($F$454:$F$463,I$454:I$463&lt;&gt;""),_xlfn._xlws.FILTER(I$454:I$463,I$454:I$463&lt;&gt;"")))</f>
        <v/>
      </c>
      <c r="J341" s="91" t="str">
        <f t="shared" si="15"/>
        <v/>
      </c>
      <c r="K341" s="92" t="str" cm="1">
        <f t="array" ref="K341">IF(M582="","",
ROUND(M582*LOOKUP($F341,_xlfn._xlws.FILTER($F$468:$F$477,G$468:G$477&lt;&gt;""),_xlfn._xlws.FILTER(G$468:G$477,G$468:G$477&lt;&gt;""))/LOOKUP($F341,_xlfn._xlws.FILTER($F$468:$F$477,H$468:H$477&lt;&gt;""),_xlfn._xlws.FILTER(H$468:H$477,H$468:H$477&lt;&gt;"")),1))</f>
        <v/>
      </c>
      <c r="L341" s="86" t="str">
        <f t="shared" si="16"/>
        <v/>
      </c>
      <c r="M341" s="78" t="str">
        <f t="shared" si="14"/>
        <v/>
      </c>
      <c r="N341" s="12"/>
      <c r="O341" s="24">
        <v>48305</v>
      </c>
      <c r="P341" s="87" t="str">
        <f t="shared" si="17"/>
        <v/>
      </c>
      <c r="Q341" s="87" t="str">
        <f t="shared" si="18"/>
        <v/>
      </c>
      <c r="R341" s="87" t="str">
        <f t="shared" si="19"/>
        <v/>
      </c>
      <c r="S341" s="87" t="str">
        <f t="shared" si="20"/>
        <v/>
      </c>
      <c r="T341" s="87" t="str">
        <f t="shared" si="21"/>
        <v/>
      </c>
      <c r="U341" s="78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9" t="str" cm="1">
        <f t="array" ref="G342">IF(G583="","",
G583*LOOKUP($F342,_xlfn._xlws.FILTER($F$454:$F$463,G$454:G$463&lt;&gt;""),_xlfn._xlws.FILTER(G$454:G$463,G$454:G$463&lt;&gt;"")))</f>
        <v/>
      </c>
      <c r="H342" s="89" t="str" cm="1">
        <f t="array" ref="H342">IF(H583="","",
H583*LOOKUP($F342,_xlfn._xlws.FILTER($F$454:$F$463,H$454:H$463&lt;&gt;""),_xlfn._xlws.FILTER(H$454:H$463,H$454:H$463&lt;&gt;"")))</f>
        <v/>
      </c>
      <c r="I342" s="90" t="str" cm="1">
        <f t="array" ref="I342">IF(I583="","",
I583*LOOKUP($F342,_xlfn._xlws.FILTER($F$454:$F$463,I$454:I$463&lt;&gt;""),_xlfn._xlws.FILTER(I$454:I$463,I$454:I$463&lt;&gt;"")))</f>
        <v/>
      </c>
      <c r="J342" s="91" t="str">
        <f t="shared" si="15"/>
        <v/>
      </c>
      <c r="K342" s="92" t="str" cm="1">
        <f t="array" ref="K342">IF(M583="","",
ROUND(M583*LOOKUP($F342,_xlfn._xlws.FILTER($F$468:$F$477,G$468:G$477&lt;&gt;""),_xlfn._xlws.FILTER(G$468:G$477,G$468:G$477&lt;&gt;""))/LOOKUP($F342,_xlfn._xlws.FILTER($F$468:$F$477,H$468:H$477&lt;&gt;""),_xlfn._xlws.FILTER(H$468:H$477,H$468:H$477&lt;&gt;"")),1))</f>
        <v/>
      </c>
      <c r="L342" s="86" t="str">
        <f t="shared" si="16"/>
        <v/>
      </c>
      <c r="M342" s="78" t="str">
        <f t="shared" ref="M342:M405" si="23">IF(L342="","",L342/L341-1)</f>
        <v/>
      </c>
      <c r="N342" s="12"/>
      <c r="O342" s="24">
        <v>48335</v>
      </c>
      <c r="P342" s="87" t="str">
        <f t="shared" si="17"/>
        <v/>
      </c>
      <c r="Q342" s="87" t="str">
        <f t="shared" si="18"/>
        <v/>
      </c>
      <c r="R342" s="87" t="str">
        <f t="shared" si="19"/>
        <v/>
      </c>
      <c r="S342" s="87" t="str">
        <f t="shared" si="20"/>
        <v/>
      </c>
      <c r="T342" s="87" t="str">
        <f t="shared" si="21"/>
        <v/>
      </c>
      <c r="U342" s="78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9" t="str" cm="1">
        <f t="array" ref="G343">IF(G584="","",
G584*LOOKUP($F343,_xlfn._xlws.FILTER($F$454:$F$463,G$454:G$463&lt;&gt;""),_xlfn._xlws.FILTER(G$454:G$463,G$454:G$463&lt;&gt;"")))</f>
        <v/>
      </c>
      <c r="H343" s="89" t="str" cm="1">
        <f t="array" ref="H343">IF(H584="","",
H584*LOOKUP($F343,_xlfn._xlws.FILTER($F$454:$F$463,H$454:H$463&lt;&gt;""),_xlfn._xlws.FILTER(H$454:H$463,H$454:H$463&lt;&gt;"")))</f>
        <v/>
      </c>
      <c r="I343" s="90" t="str" cm="1">
        <f t="array" ref="I343">IF(I584="","",
I584*LOOKUP($F343,_xlfn._xlws.FILTER($F$454:$F$463,I$454:I$463&lt;&gt;""),_xlfn._xlws.FILTER(I$454:I$463,I$454:I$463&lt;&gt;"")))</f>
        <v/>
      </c>
      <c r="J343" s="91" t="str">
        <f t="shared" si="15"/>
        <v/>
      </c>
      <c r="K343" s="92" t="str" cm="1">
        <f t="array" ref="K343">IF(M584="","",
ROUND(M584*LOOKUP($F343,_xlfn._xlws.FILTER($F$468:$F$477,G$468:G$477&lt;&gt;""),_xlfn._xlws.FILTER(G$468:G$477,G$468:G$477&lt;&gt;""))/LOOKUP($F343,_xlfn._xlws.FILTER($F$468:$F$477,H$468:H$477&lt;&gt;""),_xlfn._xlws.FILTER(H$468:H$477,H$468:H$477&lt;&gt;"")),1))</f>
        <v/>
      </c>
      <c r="L343" s="86" t="str">
        <f t="shared" si="16"/>
        <v/>
      </c>
      <c r="M343" s="78" t="str">
        <f t="shared" si="23"/>
        <v/>
      </c>
      <c r="N343" s="12"/>
      <c r="O343" s="24">
        <v>48366</v>
      </c>
      <c r="P343" s="87" t="str">
        <f t="shared" si="17"/>
        <v/>
      </c>
      <c r="Q343" s="87" t="str">
        <f t="shared" si="18"/>
        <v/>
      </c>
      <c r="R343" s="87" t="str">
        <f t="shared" si="19"/>
        <v/>
      </c>
      <c r="S343" s="87" t="str">
        <f t="shared" si="20"/>
        <v/>
      </c>
      <c r="T343" s="87" t="str">
        <f t="shared" si="21"/>
        <v/>
      </c>
      <c r="U343" s="78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9" t="str" cm="1">
        <f t="array" ref="G344">IF(G585="","",
G585*LOOKUP($F344,_xlfn._xlws.FILTER($F$454:$F$463,G$454:G$463&lt;&gt;""),_xlfn._xlws.FILTER(G$454:G$463,G$454:G$463&lt;&gt;"")))</f>
        <v/>
      </c>
      <c r="H344" s="89" t="str" cm="1">
        <f t="array" ref="H344">IF(H585="","",
H585*LOOKUP($F344,_xlfn._xlws.FILTER($F$454:$F$463,H$454:H$463&lt;&gt;""),_xlfn._xlws.FILTER(H$454:H$463,H$454:H$463&lt;&gt;"")))</f>
        <v/>
      </c>
      <c r="I344" s="90" t="str" cm="1">
        <f t="array" ref="I344">IF(I585="","",
I585*LOOKUP($F344,_xlfn._xlws.FILTER($F$454:$F$463,I$454:I$463&lt;&gt;""),_xlfn._xlws.FILTER(I$454:I$463,I$454:I$463&lt;&gt;"")))</f>
        <v/>
      </c>
      <c r="J344" s="91" t="str">
        <f t="shared" si="15"/>
        <v/>
      </c>
      <c r="K344" s="92" t="str" cm="1">
        <f t="array" ref="K344">IF(M585="","",
ROUND(M585*LOOKUP($F344,_xlfn._xlws.FILTER($F$468:$F$477,G$468:G$477&lt;&gt;""),_xlfn._xlws.FILTER(G$468:G$477,G$468:G$477&lt;&gt;""))/LOOKUP($F344,_xlfn._xlws.FILTER($F$468:$F$477,H$468:H$477&lt;&gt;""),_xlfn._xlws.FILTER(H$468:H$477,H$468:H$477&lt;&gt;"")),1))</f>
        <v/>
      </c>
      <c r="L344" s="86" t="str">
        <f t="shared" si="16"/>
        <v/>
      </c>
      <c r="M344" s="78" t="str">
        <f t="shared" si="23"/>
        <v/>
      </c>
      <c r="N344" s="12"/>
      <c r="O344" s="24">
        <v>48396</v>
      </c>
      <c r="P344" s="87" t="str">
        <f t="shared" si="17"/>
        <v/>
      </c>
      <c r="Q344" s="87" t="str">
        <f t="shared" si="18"/>
        <v/>
      </c>
      <c r="R344" s="87" t="str">
        <f t="shared" si="19"/>
        <v/>
      </c>
      <c r="S344" s="87" t="str">
        <f t="shared" si="20"/>
        <v/>
      </c>
      <c r="T344" s="87" t="str">
        <f t="shared" si="21"/>
        <v/>
      </c>
      <c r="U344" s="78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9" t="str" cm="1">
        <f t="array" ref="G345">IF(G586="","",
G586*LOOKUP($F345,_xlfn._xlws.FILTER($F$454:$F$463,G$454:G$463&lt;&gt;""),_xlfn._xlws.FILTER(G$454:G$463,G$454:G$463&lt;&gt;"")))</f>
        <v/>
      </c>
      <c r="H345" s="89" t="str" cm="1">
        <f t="array" ref="H345">IF(H586="","",
H586*LOOKUP($F345,_xlfn._xlws.FILTER($F$454:$F$463,H$454:H$463&lt;&gt;""),_xlfn._xlws.FILTER(H$454:H$463,H$454:H$463&lt;&gt;"")))</f>
        <v/>
      </c>
      <c r="I345" s="90" t="str" cm="1">
        <f t="array" ref="I345">IF(I586="","",
I586*LOOKUP($F345,_xlfn._xlws.FILTER($F$454:$F$463,I$454:I$463&lt;&gt;""),_xlfn._xlws.FILTER(I$454:I$463,I$454:I$463&lt;&gt;"")))</f>
        <v/>
      </c>
      <c r="J345" s="91" t="str">
        <f t="shared" si="15"/>
        <v/>
      </c>
      <c r="K345" s="92" t="str" cm="1">
        <f t="array" ref="K345">IF(M586="","",
ROUND(M586*LOOKUP($F345,_xlfn._xlws.FILTER($F$468:$F$477,G$468:G$477&lt;&gt;""),_xlfn._xlws.FILTER(G$468:G$477,G$468:G$477&lt;&gt;""))/LOOKUP($F345,_xlfn._xlws.FILTER($F$468:$F$477,H$468:H$477&lt;&gt;""),_xlfn._xlws.FILTER(H$468:H$477,H$468:H$477&lt;&gt;"")),1))</f>
        <v/>
      </c>
      <c r="L345" s="86" t="str">
        <f t="shared" si="16"/>
        <v/>
      </c>
      <c r="M345" s="78" t="str">
        <f t="shared" si="23"/>
        <v/>
      </c>
      <c r="N345" s="12"/>
      <c r="O345" s="24">
        <v>48427</v>
      </c>
      <c r="P345" s="87" t="str">
        <f t="shared" si="17"/>
        <v/>
      </c>
      <c r="Q345" s="87" t="str">
        <f t="shared" si="18"/>
        <v/>
      </c>
      <c r="R345" s="87" t="str">
        <f t="shared" si="19"/>
        <v/>
      </c>
      <c r="S345" s="87" t="str">
        <f t="shared" si="20"/>
        <v/>
      </c>
      <c r="T345" s="87" t="str">
        <f t="shared" si="21"/>
        <v/>
      </c>
      <c r="U345" s="78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9" t="str" cm="1">
        <f t="array" ref="G346">IF(G587="","",
G587*LOOKUP($F346,_xlfn._xlws.FILTER($F$454:$F$463,G$454:G$463&lt;&gt;""),_xlfn._xlws.FILTER(G$454:G$463,G$454:G$463&lt;&gt;"")))</f>
        <v/>
      </c>
      <c r="H346" s="89" t="str" cm="1">
        <f t="array" ref="H346">IF(H587="","",
H587*LOOKUP($F346,_xlfn._xlws.FILTER($F$454:$F$463,H$454:H$463&lt;&gt;""),_xlfn._xlws.FILTER(H$454:H$463,H$454:H$463&lt;&gt;"")))</f>
        <v/>
      </c>
      <c r="I346" s="90" t="str" cm="1">
        <f t="array" ref="I346">IF(I587="","",
I587*LOOKUP($F346,_xlfn._xlws.FILTER($F$454:$F$463,I$454:I$463&lt;&gt;""),_xlfn._xlws.FILTER(I$454:I$463,I$454:I$463&lt;&gt;"")))</f>
        <v/>
      </c>
      <c r="J346" s="91" t="str">
        <f t="shared" si="15"/>
        <v/>
      </c>
      <c r="K346" s="92" t="str" cm="1">
        <f t="array" ref="K346">IF(M587="","",
ROUND(M587*LOOKUP($F346,_xlfn._xlws.FILTER($F$468:$F$477,G$468:G$477&lt;&gt;""),_xlfn._xlws.FILTER(G$468:G$477,G$468:G$477&lt;&gt;""))/LOOKUP($F346,_xlfn._xlws.FILTER($F$468:$F$477,H$468:H$477&lt;&gt;""),_xlfn._xlws.FILTER(H$468:H$477,H$468:H$477&lt;&gt;"")),1))</f>
        <v/>
      </c>
      <c r="L346" s="86" t="str">
        <f t="shared" si="16"/>
        <v/>
      </c>
      <c r="M346" s="78" t="str">
        <f t="shared" si="23"/>
        <v/>
      </c>
      <c r="N346" s="12"/>
      <c r="O346" s="24">
        <v>48458</v>
      </c>
      <c r="P346" s="87" t="str">
        <f t="shared" si="17"/>
        <v/>
      </c>
      <c r="Q346" s="87" t="str">
        <f t="shared" si="18"/>
        <v/>
      </c>
      <c r="R346" s="87" t="str">
        <f t="shared" si="19"/>
        <v/>
      </c>
      <c r="S346" s="87" t="str">
        <f t="shared" si="20"/>
        <v/>
      </c>
      <c r="T346" s="87" t="str">
        <f t="shared" si="21"/>
        <v/>
      </c>
      <c r="U346" s="78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9" t="str" cm="1">
        <f t="array" ref="G347">IF(G588="","",
G588*LOOKUP($F347,_xlfn._xlws.FILTER($F$454:$F$463,G$454:G$463&lt;&gt;""),_xlfn._xlws.FILTER(G$454:G$463,G$454:G$463&lt;&gt;"")))</f>
        <v/>
      </c>
      <c r="H347" s="89" t="str" cm="1">
        <f t="array" ref="H347">IF(H588="","",
H588*LOOKUP($F347,_xlfn._xlws.FILTER($F$454:$F$463,H$454:H$463&lt;&gt;""),_xlfn._xlws.FILTER(H$454:H$463,H$454:H$463&lt;&gt;"")))</f>
        <v/>
      </c>
      <c r="I347" s="90" t="str" cm="1">
        <f t="array" ref="I347">IF(I588="","",
I588*LOOKUP($F347,_xlfn._xlws.FILTER($F$454:$F$463,I$454:I$463&lt;&gt;""),_xlfn._xlws.FILTER(I$454:I$463,I$454:I$463&lt;&gt;"")))</f>
        <v/>
      </c>
      <c r="J347" s="91" t="str">
        <f t="shared" si="15"/>
        <v/>
      </c>
      <c r="K347" s="92" t="str" cm="1">
        <f t="array" ref="K347">IF(M588="","",
ROUND(M588*LOOKUP($F347,_xlfn._xlws.FILTER($F$468:$F$477,G$468:G$477&lt;&gt;""),_xlfn._xlws.FILTER(G$468:G$477,G$468:G$477&lt;&gt;""))/LOOKUP($F347,_xlfn._xlws.FILTER($F$468:$F$477,H$468:H$477&lt;&gt;""),_xlfn._xlws.FILTER(H$468:H$477,H$468:H$477&lt;&gt;"")),1))</f>
        <v/>
      </c>
      <c r="L347" s="86" t="str">
        <f t="shared" si="16"/>
        <v/>
      </c>
      <c r="M347" s="78" t="str">
        <f t="shared" si="23"/>
        <v/>
      </c>
      <c r="N347" s="12"/>
      <c r="O347" s="24">
        <v>48488</v>
      </c>
      <c r="P347" s="87" t="str">
        <f t="shared" si="17"/>
        <v/>
      </c>
      <c r="Q347" s="87" t="str">
        <f t="shared" si="18"/>
        <v/>
      </c>
      <c r="R347" s="87" t="str">
        <f t="shared" si="19"/>
        <v/>
      </c>
      <c r="S347" s="87" t="str">
        <f t="shared" si="20"/>
        <v/>
      </c>
      <c r="T347" s="87" t="str">
        <f t="shared" si="21"/>
        <v/>
      </c>
      <c r="U347" s="78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9" t="str" cm="1">
        <f t="array" ref="G348">IF(G589="","",
G589*LOOKUP($F348,_xlfn._xlws.FILTER($F$454:$F$463,G$454:G$463&lt;&gt;""),_xlfn._xlws.FILTER(G$454:G$463,G$454:G$463&lt;&gt;"")))</f>
        <v/>
      </c>
      <c r="H348" s="89" t="str" cm="1">
        <f t="array" ref="H348">IF(H589="","",
H589*LOOKUP($F348,_xlfn._xlws.FILTER($F$454:$F$463,H$454:H$463&lt;&gt;""),_xlfn._xlws.FILTER(H$454:H$463,H$454:H$463&lt;&gt;"")))</f>
        <v/>
      </c>
      <c r="I348" s="90" t="str" cm="1">
        <f t="array" ref="I348">IF(I589="","",
I589*LOOKUP($F348,_xlfn._xlws.FILTER($F$454:$F$463,I$454:I$463&lt;&gt;""),_xlfn._xlws.FILTER(I$454:I$463,I$454:I$463&lt;&gt;"")))</f>
        <v/>
      </c>
      <c r="J348" s="91" t="str">
        <f t="shared" si="15"/>
        <v/>
      </c>
      <c r="K348" s="92" t="str" cm="1">
        <f t="array" ref="K348">IF(M589="","",
ROUND(M589*LOOKUP($F348,_xlfn._xlws.FILTER($F$468:$F$477,G$468:G$477&lt;&gt;""),_xlfn._xlws.FILTER(G$468:G$477,G$468:G$477&lt;&gt;""))/LOOKUP($F348,_xlfn._xlws.FILTER($F$468:$F$477,H$468:H$477&lt;&gt;""),_xlfn._xlws.FILTER(H$468:H$477,H$468:H$477&lt;&gt;"")),1))</f>
        <v/>
      </c>
      <c r="L348" s="86" t="str">
        <f t="shared" si="16"/>
        <v/>
      </c>
      <c r="M348" s="78" t="str">
        <f t="shared" si="23"/>
        <v/>
      </c>
      <c r="N348" s="12"/>
      <c r="O348" s="24">
        <v>48519</v>
      </c>
      <c r="P348" s="87" t="str">
        <f t="shared" si="17"/>
        <v/>
      </c>
      <c r="Q348" s="87" t="str">
        <f t="shared" si="18"/>
        <v/>
      </c>
      <c r="R348" s="87" t="str">
        <f t="shared" si="19"/>
        <v/>
      </c>
      <c r="S348" s="87" t="str">
        <f t="shared" si="20"/>
        <v/>
      </c>
      <c r="T348" s="87" t="str">
        <f t="shared" si="21"/>
        <v/>
      </c>
      <c r="U348" s="78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9" t="str" cm="1">
        <f t="array" ref="G349">IF(G590="","",
G590*LOOKUP($F349,_xlfn._xlws.FILTER($F$454:$F$463,G$454:G$463&lt;&gt;""),_xlfn._xlws.FILTER(G$454:G$463,G$454:G$463&lt;&gt;"")))</f>
        <v/>
      </c>
      <c r="H349" s="89" t="str" cm="1">
        <f t="array" ref="H349">IF(H590="","",
H590*LOOKUP($F349,_xlfn._xlws.FILTER($F$454:$F$463,H$454:H$463&lt;&gt;""),_xlfn._xlws.FILTER(H$454:H$463,H$454:H$463&lt;&gt;"")))</f>
        <v/>
      </c>
      <c r="I349" s="90" t="str" cm="1">
        <f t="array" ref="I349">IF(I590="","",
I590*LOOKUP($F349,_xlfn._xlws.FILTER($F$454:$F$463,I$454:I$463&lt;&gt;""),_xlfn._xlws.FILTER(I$454:I$463,I$454:I$463&lt;&gt;"")))</f>
        <v/>
      </c>
      <c r="J349" s="91" t="str">
        <f t="shared" si="15"/>
        <v/>
      </c>
      <c r="K349" s="92" t="str" cm="1">
        <f t="array" ref="K349">IF(M590="","",
ROUND(M590*LOOKUP($F349,_xlfn._xlws.FILTER($F$468:$F$477,G$468:G$477&lt;&gt;""),_xlfn._xlws.FILTER(G$468:G$477,G$468:G$477&lt;&gt;""))/LOOKUP($F349,_xlfn._xlws.FILTER($F$468:$F$477,H$468:H$477&lt;&gt;""),_xlfn._xlws.FILTER(H$468:H$477,H$468:H$477&lt;&gt;"")),1))</f>
        <v/>
      </c>
      <c r="L349" s="86" t="str">
        <f t="shared" si="16"/>
        <v/>
      </c>
      <c r="M349" s="78" t="str">
        <f t="shared" si="23"/>
        <v/>
      </c>
      <c r="N349" s="12"/>
      <c r="O349" s="24">
        <v>48549</v>
      </c>
      <c r="P349" s="87" t="str">
        <f t="shared" si="17"/>
        <v/>
      </c>
      <c r="Q349" s="87" t="str">
        <f t="shared" si="18"/>
        <v/>
      </c>
      <c r="R349" s="87" t="str">
        <f t="shared" si="19"/>
        <v/>
      </c>
      <c r="S349" s="87" t="str">
        <f t="shared" si="20"/>
        <v/>
      </c>
      <c r="T349" s="87" t="str">
        <f t="shared" si="21"/>
        <v/>
      </c>
      <c r="U349" s="78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9" t="str" cm="1">
        <f t="array" ref="G350">IF(G591="","",
G591*LOOKUP($F350,_xlfn._xlws.FILTER($F$454:$F$463,G$454:G$463&lt;&gt;""),_xlfn._xlws.FILTER(G$454:G$463,G$454:G$463&lt;&gt;"")))</f>
        <v/>
      </c>
      <c r="H350" s="89" t="str" cm="1">
        <f t="array" ref="H350">IF(H591="","",
H591*LOOKUP($F350,_xlfn._xlws.FILTER($F$454:$F$463,H$454:H$463&lt;&gt;""),_xlfn._xlws.FILTER(H$454:H$463,H$454:H$463&lt;&gt;"")))</f>
        <v/>
      </c>
      <c r="I350" s="90" t="str" cm="1">
        <f t="array" ref="I350">IF(I591="","",
I591*LOOKUP($F350,_xlfn._xlws.FILTER($F$454:$F$463,I$454:I$463&lt;&gt;""),_xlfn._xlws.FILTER(I$454:I$463,I$454:I$463&lt;&gt;"")))</f>
        <v/>
      </c>
      <c r="J350" s="91" t="str">
        <f t="shared" si="15"/>
        <v/>
      </c>
      <c r="K350" s="92" t="str" cm="1">
        <f t="array" ref="K350">IF(M591="","",
ROUND(M591*LOOKUP($F350,_xlfn._xlws.FILTER($F$468:$F$477,G$468:G$477&lt;&gt;""),_xlfn._xlws.FILTER(G$468:G$477,G$468:G$477&lt;&gt;""))/LOOKUP($F350,_xlfn._xlws.FILTER($F$468:$F$477,H$468:H$477&lt;&gt;""),_xlfn._xlws.FILTER(H$468:H$477,H$468:H$477&lt;&gt;"")),1))</f>
        <v/>
      </c>
      <c r="L350" s="86" t="str">
        <f t="shared" si="16"/>
        <v/>
      </c>
      <c r="M350" s="78" t="str">
        <f t="shared" si="23"/>
        <v/>
      </c>
      <c r="N350" s="12"/>
      <c r="O350" s="24">
        <v>48580</v>
      </c>
      <c r="P350" s="87" t="str">
        <f t="shared" si="17"/>
        <v/>
      </c>
      <c r="Q350" s="87" t="str">
        <f t="shared" si="18"/>
        <v/>
      </c>
      <c r="R350" s="87" t="str">
        <f t="shared" si="19"/>
        <v/>
      </c>
      <c r="S350" s="87" t="str">
        <f t="shared" si="20"/>
        <v/>
      </c>
      <c r="T350" s="87" t="str">
        <f t="shared" si="21"/>
        <v/>
      </c>
      <c r="U350" s="78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9" t="str" cm="1">
        <f t="array" ref="G351">IF(G592="","",
G592*LOOKUP($F351,_xlfn._xlws.FILTER($F$454:$F$463,G$454:G$463&lt;&gt;""),_xlfn._xlws.FILTER(G$454:G$463,G$454:G$463&lt;&gt;"")))</f>
        <v/>
      </c>
      <c r="H351" s="89" t="str" cm="1">
        <f t="array" ref="H351">IF(H592="","",
H592*LOOKUP($F351,_xlfn._xlws.FILTER($F$454:$F$463,H$454:H$463&lt;&gt;""),_xlfn._xlws.FILTER(H$454:H$463,H$454:H$463&lt;&gt;"")))</f>
        <v/>
      </c>
      <c r="I351" s="90" t="str" cm="1">
        <f t="array" ref="I351">IF(I592="","",
I592*LOOKUP($F351,_xlfn._xlws.FILTER($F$454:$F$463,I$454:I$463&lt;&gt;""),_xlfn._xlws.FILTER(I$454:I$463,I$454:I$463&lt;&gt;"")))</f>
        <v/>
      </c>
      <c r="J351" s="91" t="str">
        <f t="shared" si="15"/>
        <v/>
      </c>
      <c r="K351" s="92" t="str" cm="1">
        <f t="array" ref="K351">IF(M592="","",
ROUND(M592*LOOKUP($F351,_xlfn._xlws.FILTER($F$468:$F$477,G$468:G$477&lt;&gt;""),_xlfn._xlws.FILTER(G$468:G$477,G$468:G$477&lt;&gt;""))/LOOKUP($F351,_xlfn._xlws.FILTER($F$468:$F$477,H$468:H$477&lt;&gt;""),_xlfn._xlws.FILTER(H$468:H$477,H$468:H$477&lt;&gt;"")),1))</f>
        <v/>
      </c>
      <c r="L351" s="86" t="str">
        <f t="shared" si="16"/>
        <v/>
      </c>
      <c r="M351" s="78" t="str">
        <f t="shared" si="23"/>
        <v/>
      </c>
      <c r="N351" s="12"/>
      <c r="O351" s="24">
        <v>48611</v>
      </c>
      <c r="P351" s="87" t="str">
        <f t="shared" si="17"/>
        <v/>
      </c>
      <c r="Q351" s="87" t="str">
        <f t="shared" si="18"/>
        <v/>
      </c>
      <c r="R351" s="87" t="str">
        <f t="shared" si="19"/>
        <v/>
      </c>
      <c r="S351" s="87" t="str">
        <f t="shared" si="20"/>
        <v/>
      </c>
      <c r="T351" s="87" t="str">
        <f t="shared" si="21"/>
        <v/>
      </c>
      <c r="U351" s="78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9" t="str" cm="1">
        <f t="array" ref="G352">IF(G593="","",
G593*LOOKUP($F352,_xlfn._xlws.FILTER($F$454:$F$463,G$454:G$463&lt;&gt;""),_xlfn._xlws.FILTER(G$454:G$463,G$454:G$463&lt;&gt;"")))</f>
        <v/>
      </c>
      <c r="H352" s="89" t="str" cm="1">
        <f t="array" ref="H352">IF(H593="","",
H593*LOOKUP($F352,_xlfn._xlws.FILTER($F$454:$F$463,H$454:H$463&lt;&gt;""),_xlfn._xlws.FILTER(H$454:H$463,H$454:H$463&lt;&gt;"")))</f>
        <v/>
      </c>
      <c r="I352" s="90" t="str" cm="1">
        <f t="array" ref="I352">IF(I593="","",
I593*LOOKUP($F352,_xlfn._xlws.FILTER($F$454:$F$463,I$454:I$463&lt;&gt;""),_xlfn._xlws.FILTER(I$454:I$463,I$454:I$463&lt;&gt;"")))</f>
        <v/>
      </c>
      <c r="J352" s="91" t="str">
        <f t="shared" si="15"/>
        <v/>
      </c>
      <c r="K352" s="92" t="str" cm="1">
        <f t="array" ref="K352">IF(M593="","",
ROUND(M593*LOOKUP($F352,_xlfn._xlws.FILTER($F$468:$F$477,G$468:G$477&lt;&gt;""),_xlfn._xlws.FILTER(G$468:G$477,G$468:G$477&lt;&gt;""))/LOOKUP($F352,_xlfn._xlws.FILTER($F$468:$F$477,H$468:H$477&lt;&gt;""),_xlfn._xlws.FILTER(H$468:H$477,H$468:H$477&lt;&gt;"")),1))</f>
        <v/>
      </c>
      <c r="L352" s="86" t="str">
        <f t="shared" si="16"/>
        <v/>
      </c>
      <c r="M352" s="78" t="str">
        <f t="shared" si="23"/>
        <v/>
      </c>
      <c r="N352" s="12"/>
      <c r="O352" s="24">
        <v>48639</v>
      </c>
      <c r="P352" s="87" t="str">
        <f t="shared" si="17"/>
        <v/>
      </c>
      <c r="Q352" s="87" t="str">
        <f t="shared" si="18"/>
        <v/>
      </c>
      <c r="R352" s="87" t="str">
        <f t="shared" si="19"/>
        <v/>
      </c>
      <c r="S352" s="87" t="str">
        <f t="shared" si="20"/>
        <v/>
      </c>
      <c r="T352" s="87" t="str">
        <f t="shared" si="21"/>
        <v/>
      </c>
      <c r="U352" s="78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9" t="str" cm="1">
        <f t="array" ref="G353">IF(G594="","",
G594*LOOKUP($F353,_xlfn._xlws.FILTER($F$454:$F$463,G$454:G$463&lt;&gt;""),_xlfn._xlws.FILTER(G$454:G$463,G$454:G$463&lt;&gt;"")))</f>
        <v/>
      </c>
      <c r="H353" s="89" t="str" cm="1">
        <f t="array" ref="H353">IF(H594="","",
H594*LOOKUP($F353,_xlfn._xlws.FILTER($F$454:$F$463,H$454:H$463&lt;&gt;""),_xlfn._xlws.FILTER(H$454:H$463,H$454:H$463&lt;&gt;"")))</f>
        <v/>
      </c>
      <c r="I353" s="90" t="str" cm="1">
        <f t="array" ref="I353">IF(I594="","",
I594*LOOKUP($F353,_xlfn._xlws.FILTER($F$454:$F$463,I$454:I$463&lt;&gt;""),_xlfn._xlws.FILTER(I$454:I$463,I$454:I$463&lt;&gt;"")))</f>
        <v/>
      </c>
      <c r="J353" s="91" t="str">
        <f t="shared" si="15"/>
        <v/>
      </c>
      <c r="K353" s="92" t="str" cm="1">
        <f t="array" ref="K353">IF(M594="","",
ROUND(M594*LOOKUP($F353,_xlfn._xlws.FILTER($F$468:$F$477,G$468:G$477&lt;&gt;""),_xlfn._xlws.FILTER(G$468:G$477,G$468:G$477&lt;&gt;""))/LOOKUP($F353,_xlfn._xlws.FILTER($F$468:$F$477,H$468:H$477&lt;&gt;""),_xlfn._xlws.FILTER(H$468:H$477,H$468:H$477&lt;&gt;"")),1))</f>
        <v/>
      </c>
      <c r="L353" s="86" t="str">
        <f t="shared" si="16"/>
        <v/>
      </c>
      <c r="M353" s="78" t="str">
        <f t="shared" si="23"/>
        <v/>
      </c>
      <c r="N353" s="12"/>
      <c r="O353" s="24">
        <v>48670</v>
      </c>
      <c r="P353" s="87" t="str">
        <f t="shared" si="17"/>
        <v/>
      </c>
      <c r="Q353" s="87" t="str">
        <f t="shared" si="18"/>
        <v/>
      </c>
      <c r="R353" s="87" t="str">
        <f t="shared" si="19"/>
        <v/>
      </c>
      <c r="S353" s="87" t="str">
        <f t="shared" si="20"/>
        <v/>
      </c>
      <c r="T353" s="87" t="str">
        <f t="shared" si="21"/>
        <v/>
      </c>
      <c r="U353" s="78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9" t="str" cm="1">
        <f t="array" ref="G354">IF(G595="","",
G595*LOOKUP($F354,_xlfn._xlws.FILTER($F$454:$F$463,G$454:G$463&lt;&gt;""),_xlfn._xlws.FILTER(G$454:G$463,G$454:G$463&lt;&gt;"")))</f>
        <v/>
      </c>
      <c r="H354" s="89" t="str" cm="1">
        <f t="array" ref="H354">IF(H595="","",
H595*LOOKUP($F354,_xlfn._xlws.FILTER($F$454:$F$463,H$454:H$463&lt;&gt;""),_xlfn._xlws.FILTER(H$454:H$463,H$454:H$463&lt;&gt;"")))</f>
        <v/>
      </c>
      <c r="I354" s="90" t="str" cm="1">
        <f t="array" ref="I354">IF(I595="","",
I595*LOOKUP($F354,_xlfn._xlws.FILTER($F$454:$F$463,I$454:I$463&lt;&gt;""),_xlfn._xlws.FILTER(I$454:I$463,I$454:I$463&lt;&gt;"")))</f>
        <v/>
      </c>
      <c r="J354" s="91" t="str">
        <f t="shared" si="15"/>
        <v/>
      </c>
      <c r="K354" s="92" t="str" cm="1">
        <f t="array" ref="K354">IF(M595="","",
ROUND(M595*LOOKUP($F354,_xlfn._xlws.FILTER($F$468:$F$477,G$468:G$477&lt;&gt;""),_xlfn._xlws.FILTER(G$468:G$477,G$468:G$477&lt;&gt;""))/LOOKUP($F354,_xlfn._xlws.FILTER($F$468:$F$477,H$468:H$477&lt;&gt;""),_xlfn._xlws.FILTER(H$468:H$477,H$468:H$477&lt;&gt;"")),1))</f>
        <v/>
      </c>
      <c r="L354" s="86" t="str">
        <f t="shared" si="16"/>
        <v/>
      </c>
      <c r="M354" s="78" t="str">
        <f t="shared" si="23"/>
        <v/>
      </c>
      <c r="N354" s="12"/>
      <c r="O354" s="24">
        <v>48700</v>
      </c>
      <c r="P354" s="87" t="str">
        <f t="shared" si="17"/>
        <v/>
      </c>
      <c r="Q354" s="87" t="str">
        <f t="shared" si="18"/>
        <v/>
      </c>
      <c r="R354" s="87" t="str">
        <f t="shared" si="19"/>
        <v/>
      </c>
      <c r="S354" s="87" t="str">
        <f t="shared" si="20"/>
        <v/>
      </c>
      <c r="T354" s="87" t="str">
        <f t="shared" si="21"/>
        <v/>
      </c>
      <c r="U354" s="78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9" t="str" cm="1">
        <f t="array" ref="G355">IF(G596="","",
G596*LOOKUP($F355,_xlfn._xlws.FILTER($F$454:$F$463,G$454:G$463&lt;&gt;""),_xlfn._xlws.FILTER(G$454:G$463,G$454:G$463&lt;&gt;"")))</f>
        <v/>
      </c>
      <c r="H355" s="89" t="str" cm="1">
        <f t="array" ref="H355">IF(H596="","",
H596*LOOKUP($F355,_xlfn._xlws.FILTER($F$454:$F$463,H$454:H$463&lt;&gt;""),_xlfn._xlws.FILTER(H$454:H$463,H$454:H$463&lt;&gt;"")))</f>
        <v/>
      </c>
      <c r="I355" s="90" t="str" cm="1">
        <f t="array" ref="I355">IF(I596="","",
I596*LOOKUP($F355,_xlfn._xlws.FILTER($F$454:$F$463,I$454:I$463&lt;&gt;""),_xlfn._xlws.FILTER(I$454:I$463,I$454:I$463&lt;&gt;"")))</f>
        <v/>
      </c>
      <c r="J355" s="91" t="str">
        <f t="shared" si="15"/>
        <v/>
      </c>
      <c r="K355" s="92" t="str" cm="1">
        <f t="array" ref="K355">IF(M596="","",
ROUND(M596*LOOKUP($F355,_xlfn._xlws.FILTER($F$468:$F$477,G$468:G$477&lt;&gt;""),_xlfn._xlws.FILTER(G$468:G$477,G$468:G$477&lt;&gt;""))/LOOKUP($F355,_xlfn._xlws.FILTER($F$468:$F$477,H$468:H$477&lt;&gt;""),_xlfn._xlws.FILTER(H$468:H$477,H$468:H$477&lt;&gt;"")),1))</f>
        <v/>
      </c>
      <c r="L355" s="86" t="str">
        <f t="shared" si="16"/>
        <v/>
      </c>
      <c r="M355" s="78" t="str">
        <f t="shared" si="23"/>
        <v/>
      </c>
      <c r="N355" s="12"/>
      <c r="O355" s="24">
        <v>48731</v>
      </c>
      <c r="P355" s="87" t="str">
        <f t="shared" si="17"/>
        <v/>
      </c>
      <c r="Q355" s="87" t="str">
        <f t="shared" si="18"/>
        <v/>
      </c>
      <c r="R355" s="87" t="str">
        <f t="shared" si="19"/>
        <v/>
      </c>
      <c r="S355" s="87" t="str">
        <f t="shared" si="20"/>
        <v/>
      </c>
      <c r="T355" s="87" t="str">
        <f t="shared" si="21"/>
        <v/>
      </c>
      <c r="U355" s="78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9" t="str" cm="1">
        <f t="array" ref="G356">IF(G597="","",
G597*LOOKUP($F356,_xlfn._xlws.FILTER($F$454:$F$463,G$454:G$463&lt;&gt;""),_xlfn._xlws.FILTER(G$454:G$463,G$454:G$463&lt;&gt;"")))</f>
        <v/>
      </c>
      <c r="H356" s="89" t="str" cm="1">
        <f t="array" ref="H356">IF(H597="","",
H597*LOOKUP($F356,_xlfn._xlws.FILTER($F$454:$F$463,H$454:H$463&lt;&gt;""),_xlfn._xlws.FILTER(H$454:H$463,H$454:H$463&lt;&gt;"")))</f>
        <v/>
      </c>
      <c r="I356" s="90" t="str" cm="1">
        <f t="array" ref="I356">IF(I597="","",
I597*LOOKUP($F356,_xlfn._xlws.FILTER($F$454:$F$463,I$454:I$463&lt;&gt;""),_xlfn._xlws.FILTER(I$454:I$463,I$454:I$463&lt;&gt;"")))</f>
        <v/>
      </c>
      <c r="J356" s="91" t="str">
        <f t="shared" si="15"/>
        <v/>
      </c>
      <c r="K356" s="92" t="str" cm="1">
        <f t="array" ref="K356">IF(M597="","",
ROUND(M597*LOOKUP($F356,_xlfn._xlws.FILTER($F$468:$F$477,G$468:G$477&lt;&gt;""),_xlfn._xlws.FILTER(G$468:G$477,G$468:G$477&lt;&gt;""))/LOOKUP($F356,_xlfn._xlws.FILTER($F$468:$F$477,H$468:H$477&lt;&gt;""),_xlfn._xlws.FILTER(H$468:H$477,H$468:H$477&lt;&gt;"")),1))</f>
        <v/>
      </c>
      <c r="L356" s="86" t="str">
        <f t="shared" si="16"/>
        <v/>
      </c>
      <c r="M356" s="78" t="str">
        <f t="shared" si="23"/>
        <v/>
      </c>
      <c r="N356" s="12"/>
      <c r="O356" s="24">
        <v>48761</v>
      </c>
      <c r="P356" s="87" t="str">
        <f t="shared" si="17"/>
        <v/>
      </c>
      <c r="Q356" s="87" t="str">
        <f t="shared" si="18"/>
        <v/>
      </c>
      <c r="R356" s="87" t="str">
        <f t="shared" si="19"/>
        <v/>
      </c>
      <c r="S356" s="87" t="str">
        <f t="shared" si="20"/>
        <v/>
      </c>
      <c r="T356" s="87" t="str">
        <f t="shared" si="21"/>
        <v/>
      </c>
      <c r="U356" s="78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9" t="str" cm="1">
        <f t="array" ref="G357">IF(G598="","",
G598*LOOKUP($F357,_xlfn._xlws.FILTER($F$454:$F$463,G$454:G$463&lt;&gt;""),_xlfn._xlws.FILTER(G$454:G$463,G$454:G$463&lt;&gt;"")))</f>
        <v/>
      </c>
      <c r="H357" s="89" t="str" cm="1">
        <f t="array" ref="H357">IF(H598="","",
H598*LOOKUP($F357,_xlfn._xlws.FILTER($F$454:$F$463,H$454:H$463&lt;&gt;""),_xlfn._xlws.FILTER(H$454:H$463,H$454:H$463&lt;&gt;"")))</f>
        <v/>
      </c>
      <c r="I357" s="90" t="str" cm="1">
        <f t="array" ref="I357">IF(I598="","",
I598*LOOKUP($F357,_xlfn._xlws.FILTER($F$454:$F$463,I$454:I$463&lt;&gt;""),_xlfn._xlws.FILTER(I$454:I$463,I$454:I$463&lt;&gt;"")))</f>
        <v/>
      </c>
      <c r="J357" s="91" t="str">
        <f t="shared" si="15"/>
        <v/>
      </c>
      <c r="K357" s="92" t="str" cm="1">
        <f t="array" ref="K357">IF(M598="","",
ROUND(M598*LOOKUP($F357,_xlfn._xlws.FILTER($F$468:$F$477,G$468:G$477&lt;&gt;""),_xlfn._xlws.FILTER(G$468:G$477,G$468:G$477&lt;&gt;""))/LOOKUP($F357,_xlfn._xlws.FILTER($F$468:$F$477,H$468:H$477&lt;&gt;""),_xlfn._xlws.FILTER(H$468:H$477,H$468:H$477&lt;&gt;"")),1))</f>
        <v/>
      </c>
      <c r="L357" s="86" t="str">
        <f t="shared" si="16"/>
        <v/>
      </c>
      <c r="M357" s="78" t="str">
        <f t="shared" si="23"/>
        <v/>
      </c>
      <c r="N357" s="12"/>
      <c r="O357" s="24">
        <v>48792</v>
      </c>
      <c r="P357" s="87" t="str">
        <f t="shared" si="17"/>
        <v/>
      </c>
      <c r="Q357" s="87" t="str">
        <f t="shared" si="18"/>
        <v/>
      </c>
      <c r="R357" s="87" t="str">
        <f t="shared" si="19"/>
        <v/>
      </c>
      <c r="S357" s="87" t="str">
        <f t="shared" si="20"/>
        <v/>
      </c>
      <c r="T357" s="87" t="str">
        <f t="shared" si="21"/>
        <v/>
      </c>
      <c r="U357" s="78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9" t="str" cm="1">
        <f t="array" ref="G358">IF(G599="","",
G599*LOOKUP($F358,_xlfn._xlws.FILTER($F$454:$F$463,G$454:G$463&lt;&gt;""),_xlfn._xlws.FILTER(G$454:G$463,G$454:G$463&lt;&gt;"")))</f>
        <v/>
      </c>
      <c r="H358" s="89" t="str" cm="1">
        <f t="array" ref="H358">IF(H599="","",
H599*LOOKUP($F358,_xlfn._xlws.FILTER($F$454:$F$463,H$454:H$463&lt;&gt;""),_xlfn._xlws.FILTER(H$454:H$463,H$454:H$463&lt;&gt;"")))</f>
        <v/>
      </c>
      <c r="I358" s="90" t="str" cm="1">
        <f t="array" ref="I358">IF(I599="","",
I599*LOOKUP($F358,_xlfn._xlws.FILTER($F$454:$F$463,I$454:I$463&lt;&gt;""),_xlfn._xlws.FILTER(I$454:I$463,I$454:I$463&lt;&gt;"")))</f>
        <v/>
      </c>
      <c r="J358" s="91" t="str">
        <f t="shared" si="15"/>
        <v/>
      </c>
      <c r="K358" s="92" t="str" cm="1">
        <f t="array" ref="K358">IF(M599="","",
ROUND(M599*LOOKUP($F358,_xlfn._xlws.FILTER($F$468:$F$477,G$468:G$477&lt;&gt;""),_xlfn._xlws.FILTER(G$468:G$477,G$468:G$477&lt;&gt;""))/LOOKUP($F358,_xlfn._xlws.FILTER($F$468:$F$477,H$468:H$477&lt;&gt;""),_xlfn._xlws.FILTER(H$468:H$477,H$468:H$477&lt;&gt;"")),1))</f>
        <v/>
      </c>
      <c r="L358" s="86" t="str">
        <f t="shared" si="16"/>
        <v/>
      </c>
      <c r="M358" s="78" t="str">
        <f t="shared" si="23"/>
        <v/>
      </c>
      <c r="N358" s="12"/>
      <c r="O358" s="24">
        <v>48823</v>
      </c>
      <c r="P358" s="87" t="str">
        <f t="shared" si="17"/>
        <v/>
      </c>
      <c r="Q358" s="87" t="str">
        <f t="shared" si="18"/>
        <v/>
      </c>
      <c r="R358" s="87" t="str">
        <f t="shared" si="19"/>
        <v/>
      </c>
      <c r="S358" s="87" t="str">
        <f t="shared" si="20"/>
        <v/>
      </c>
      <c r="T358" s="87" t="str">
        <f t="shared" si="21"/>
        <v/>
      </c>
      <c r="U358" s="78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9" t="str" cm="1">
        <f t="array" ref="G359">IF(G600="","",
G600*LOOKUP($F359,_xlfn._xlws.FILTER($F$454:$F$463,G$454:G$463&lt;&gt;""),_xlfn._xlws.FILTER(G$454:G$463,G$454:G$463&lt;&gt;"")))</f>
        <v/>
      </c>
      <c r="H359" s="89" t="str" cm="1">
        <f t="array" ref="H359">IF(H600="","",
H600*LOOKUP($F359,_xlfn._xlws.FILTER($F$454:$F$463,H$454:H$463&lt;&gt;""),_xlfn._xlws.FILTER(H$454:H$463,H$454:H$463&lt;&gt;"")))</f>
        <v/>
      </c>
      <c r="I359" s="90" t="str" cm="1">
        <f t="array" ref="I359">IF(I600="","",
I600*LOOKUP($F359,_xlfn._xlws.FILTER($F$454:$F$463,I$454:I$463&lt;&gt;""),_xlfn._xlws.FILTER(I$454:I$463,I$454:I$463&lt;&gt;"")))</f>
        <v/>
      </c>
      <c r="J359" s="91" t="str">
        <f t="shared" si="15"/>
        <v/>
      </c>
      <c r="K359" s="92" t="str" cm="1">
        <f t="array" ref="K359">IF(M600="","",
ROUND(M600*LOOKUP($F359,_xlfn._xlws.FILTER($F$468:$F$477,G$468:G$477&lt;&gt;""),_xlfn._xlws.FILTER(G$468:G$477,G$468:G$477&lt;&gt;""))/LOOKUP($F359,_xlfn._xlws.FILTER($F$468:$F$477,H$468:H$477&lt;&gt;""),_xlfn._xlws.FILTER(H$468:H$477,H$468:H$477&lt;&gt;"")),1))</f>
        <v/>
      </c>
      <c r="L359" s="86" t="str">
        <f t="shared" si="16"/>
        <v/>
      </c>
      <c r="M359" s="78" t="str">
        <f t="shared" si="23"/>
        <v/>
      </c>
      <c r="N359" s="12"/>
      <c r="O359" s="24">
        <v>48853</v>
      </c>
      <c r="P359" s="87" t="str">
        <f t="shared" si="17"/>
        <v/>
      </c>
      <c r="Q359" s="87" t="str">
        <f t="shared" si="18"/>
        <v/>
      </c>
      <c r="R359" s="87" t="str">
        <f t="shared" si="19"/>
        <v/>
      </c>
      <c r="S359" s="87" t="str">
        <f t="shared" si="20"/>
        <v/>
      </c>
      <c r="T359" s="87" t="str">
        <f t="shared" si="21"/>
        <v/>
      </c>
      <c r="U359" s="78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9" t="str" cm="1">
        <f t="array" ref="G360">IF(G601="","",
G601*LOOKUP($F360,_xlfn._xlws.FILTER($F$454:$F$463,G$454:G$463&lt;&gt;""),_xlfn._xlws.FILTER(G$454:G$463,G$454:G$463&lt;&gt;"")))</f>
        <v/>
      </c>
      <c r="H360" s="89" t="str" cm="1">
        <f t="array" ref="H360">IF(H601="","",
H601*LOOKUP($F360,_xlfn._xlws.FILTER($F$454:$F$463,H$454:H$463&lt;&gt;""),_xlfn._xlws.FILTER(H$454:H$463,H$454:H$463&lt;&gt;"")))</f>
        <v/>
      </c>
      <c r="I360" s="90" t="str" cm="1">
        <f t="array" ref="I360">IF(I601="","",
I601*LOOKUP($F360,_xlfn._xlws.FILTER($F$454:$F$463,I$454:I$463&lt;&gt;""),_xlfn._xlws.FILTER(I$454:I$463,I$454:I$463&lt;&gt;"")))</f>
        <v/>
      </c>
      <c r="J360" s="91" t="str">
        <f t="shared" si="15"/>
        <v/>
      </c>
      <c r="K360" s="92" t="str" cm="1">
        <f t="array" ref="K360">IF(M601="","",
ROUND(M601*LOOKUP($F360,_xlfn._xlws.FILTER($F$468:$F$477,G$468:G$477&lt;&gt;""),_xlfn._xlws.FILTER(G$468:G$477,G$468:G$477&lt;&gt;""))/LOOKUP($F360,_xlfn._xlws.FILTER($F$468:$F$477,H$468:H$477&lt;&gt;""),_xlfn._xlws.FILTER(H$468:H$477,H$468:H$477&lt;&gt;"")),1))</f>
        <v/>
      </c>
      <c r="L360" s="86" t="str">
        <f t="shared" si="16"/>
        <v/>
      </c>
      <c r="M360" s="78" t="str">
        <f t="shared" si="23"/>
        <v/>
      </c>
      <c r="N360" s="12"/>
      <c r="O360" s="24">
        <v>48884</v>
      </c>
      <c r="P360" s="87" t="str">
        <f t="shared" si="17"/>
        <v/>
      </c>
      <c r="Q360" s="87" t="str">
        <f t="shared" si="18"/>
        <v/>
      </c>
      <c r="R360" s="87" t="str">
        <f t="shared" si="19"/>
        <v/>
      </c>
      <c r="S360" s="87" t="str">
        <f t="shared" si="20"/>
        <v/>
      </c>
      <c r="T360" s="87" t="str">
        <f t="shared" si="21"/>
        <v/>
      </c>
      <c r="U360" s="78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9" t="str" cm="1">
        <f t="array" ref="G361">IF(G602="","",
G602*LOOKUP($F361,_xlfn._xlws.FILTER($F$454:$F$463,G$454:G$463&lt;&gt;""),_xlfn._xlws.FILTER(G$454:G$463,G$454:G$463&lt;&gt;"")))</f>
        <v/>
      </c>
      <c r="H361" s="89" t="str" cm="1">
        <f t="array" ref="H361">IF(H602="","",
H602*LOOKUP($F361,_xlfn._xlws.FILTER($F$454:$F$463,H$454:H$463&lt;&gt;""),_xlfn._xlws.FILTER(H$454:H$463,H$454:H$463&lt;&gt;"")))</f>
        <v/>
      </c>
      <c r="I361" s="90" t="str" cm="1">
        <f t="array" ref="I361">IF(I602="","",
I602*LOOKUP($F361,_xlfn._xlws.FILTER($F$454:$F$463,I$454:I$463&lt;&gt;""),_xlfn._xlws.FILTER(I$454:I$463,I$454:I$463&lt;&gt;"")))</f>
        <v/>
      </c>
      <c r="J361" s="91" t="str">
        <f t="shared" si="15"/>
        <v/>
      </c>
      <c r="K361" s="92" t="str" cm="1">
        <f t="array" ref="K361">IF(M602="","",
ROUND(M602*LOOKUP($F361,_xlfn._xlws.FILTER($F$468:$F$477,G$468:G$477&lt;&gt;""),_xlfn._xlws.FILTER(G$468:G$477,G$468:G$477&lt;&gt;""))/LOOKUP($F361,_xlfn._xlws.FILTER($F$468:$F$477,H$468:H$477&lt;&gt;""),_xlfn._xlws.FILTER(H$468:H$477,H$468:H$477&lt;&gt;"")),1))</f>
        <v/>
      </c>
      <c r="L361" s="86" t="str">
        <f t="shared" si="16"/>
        <v/>
      </c>
      <c r="M361" s="78" t="str">
        <f t="shared" si="23"/>
        <v/>
      </c>
      <c r="N361" s="12"/>
      <c r="O361" s="24">
        <v>48914</v>
      </c>
      <c r="P361" s="87" t="str">
        <f t="shared" si="17"/>
        <v/>
      </c>
      <c r="Q361" s="87" t="str">
        <f t="shared" si="18"/>
        <v/>
      </c>
      <c r="R361" s="87" t="str">
        <f t="shared" si="19"/>
        <v/>
      </c>
      <c r="S361" s="87" t="str">
        <f t="shared" si="20"/>
        <v/>
      </c>
      <c r="T361" s="87" t="str">
        <f t="shared" si="21"/>
        <v/>
      </c>
      <c r="U361" s="78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9" t="str" cm="1">
        <f t="array" ref="G362">IF(G603="","",
G603*LOOKUP($F362,_xlfn._xlws.FILTER($F$454:$F$463,G$454:G$463&lt;&gt;""),_xlfn._xlws.FILTER(G$454:G$463,G$454:G$463&lt;&gt;"")))</f>
        <v/>
      </c>
      <c r="H362" s="89" t="str" cm="1">
        <f t="array" ref="H362">IF(H603="","",
H603*LOOKUP($F362,_xlfn._xlws.FILTER($F$454:$F$463,H$454:H$463&lt;&gt;""),_xlfn._xlws.FILTER(H$454:H$463,H$454:H$463&lt;&gt;"")))</f>
        <v/>
      </c>
      <c r="I362" s="90" t="str" cm="1">
        <f t="array" ref="I362">IF(I603="","",
I603*LOOKUP($F362,_xlfn._xlws.FILTER($F$454:$F$463,I$454:I$463&lt;&gt;""),_xlfn._xlws.FILTER(I$454:I$463,I$454:I$463&lt;&gt;"")))</f>
        <v/>
      </c>
      <c r="J362" s="91" t="str">
        <f t="shared" si="15"/>
        <v/>
      </c>
      <c r="K362" s="92" t="str" cm="1">
        <f t="array" ref="K362">IF(M603="","",
ROUND(M603*LOOKUP($F362,_xlfn._xlws.FILTER($F$468:$F$477,G$468:G$477&lt;&gt;""),_xlfn._xlws.FILTER(G$468:G$477,G$468:G$477&lt;&gt;""))/LOOKUP($F362,_xlfn._xlws.FILTER($F$468:$F$477,H$468:H$477&lt;&gt;""),_xlfn._xlws.FILTER(H$468:H$477,H$468:H$477&lt;&gt;"")),1))</f>
        <v/>
      </c>
      <c r="L362" s="86" t="str">
        <f t="shared" si="16"/>
        <v/>
      </c>
      <c r="M362" s="78" t="str">
        <f t="shared" si="23"/>
        <v/>
      </c>
      <c r="N362" s="12"/>
      <c r="O362" s="24">
        <v>48945</v>
      </c>
      <c r="P362" s="87" t="str">
        <f t="shared" si="17"/>
        <v/>
      </c>
      <c r="Q362" s="87" t="str">
        <f t="shared" si="18"/>
        <v/>
      </c>
      <c r="R362" s="87" t="str">
        <f t="shared" si="19"/>
        <v/>
      </c>
      <c r="S362" s="87" t="str">
        <f t="shared" si="20"/>
        <v/>
      </c>
      <c r="T362" s="87" t="str">
        <f t="shared" si="21"/>
        <v/>
      </c>
      <c r="U362" s="78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9" t="str" cm="1">
        <f t="array" ref="G363">IF(G604="","",
G604*LOOKUP($F363,_xlfn._xlws.FILTER($F$454:$F$463,G$454:G$463&lt;&gt;""),_xlfn._xlws.FILTER(G$454:G$463,G$454:G$463&lt;&gt;"")))</f>
        <v/>
      </c>
      <c r="H363" s="89" t="str" cm="1">
        <f t="array" ref="H363">IF(H604="","",
H604*LOOKUP($F363,_xlfn._xlws.FILTER($F$454:$F$463,H$454:H$463&lt;&gt;""),_xlfn._xlws.FILTER(H$454:H$463,H$454:H$463&lt;&gt;"")))</f>
        <v/>
      </c>
      <c r="I363" s="90" t="str" cm="1">
        <f t="array" ref="I363">IF(I604="","",
I604*LOOKUP($F363,_xlfn._xlws.FILTER($F$454:$F$463,I$454:I$463&lt;&gt;""),_xlfn._xlws.FILTER(I$454:I$463,I$454:I$463&lt;&gt;"")))</f>
        <v/>
      </c>
      <c r="J363" s="91" t="str">
        <f t="shared" si="15"/>
        <v/>
      </c>
      <c r="K363" s="92" t="str" cm="1">
        <f t="array" ref="K363">IF(M604="","",
ROUND(M604*LOOKUP($F363,_xlfn._xlws.FILTER($F$468:$F$477,G$468:G$477&lt;&gt;""),_xlfn._xlws.FILTER(G$468:G$477,G$468:G$477&lt;&gt;""))/LOOKUP($F363,_xlfn._xlws.FILTER($F$468:$F$477,H$468:H$477&lt;&gt;""),_xlfn._xlws.FILTER(H$468:H$477,H$468:H$477&lt;&gt;"")),1))</f>
        <v/>
      </c>
      <c r="L363" s="86" t="str">
        <f t="shared" si="16"/>
        <v/>
      </c>
      <c r="M363" s="78" t="str">
        <f t="shared" si="23"/>
        <v/>
      </c>
      <c r="N363" s="12"/>
      <c r="O363" s="24">
        <v>48976</v>
      </c>
      <c r="P363" s="87" t="str">
        <f t="shared" si="17"/>
        <v/>
      </c>
      <c r="Q363" s="87" t="str">
        <f t="shared" si="18"/>
        <v/>
      </c>
      <c r="R363" s="87" t="str">
        <f t="shared" si="19"/>
        <v/>
      </c>
      <c r="S363" s="87" t="str">
        <f t="shared" si="20"/>
        <v/>
      </c>
      <c r="T363" s="87" t="str">
        <f t="shared" si="21"/>
        <v/>
      </c>
      <c r="U363" s="78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9" t="str" cm="1">
        <f t="array" ref="G364">IF(G605="","",
G605*LOOKUP($F364,_xlfn._xlws.FILTER($F$454:$F$463,G$454:G$463&lt;&gt;""),_xlfn._xlws.FILTER(G$454:G$463,G$454:G$463&lt;&gt;"")))</f>
        <v/>
      </c>
      <c r="H364" s="89" t="str" cm="1">
        <f t="array" ref="H364">IF(H605="","",
H605*LOOKUP($F364,_xlfn._xlws.FILTER($F$454:$F$463,H$454:H$463&lt;&gt;""),_xlfn._xlws.FILTER(H$454:H$463,H$454:H$463&lt;&gt;"")))</f>
        <v/>
      </c>
      <c r="I364" s="90" t="str" cm="1">
        <f t="array" ref="I364">IF(I605="","",
I605*LOOKUP($F364,_xlfn._xlws.FILTER($F$454:$F$463,I$454:I$463&lt;&gt;""),_xlfn._xlws.FILTER(I$454:I$463,I$454:I$463&lt;&gt;"")))</f>
        <v/>
      </c>
      <c r="J364" s="91" t="str">
        <f t="shared" si="15"/>
        <v/>
      </c>
      <c r="K364" s="92" t="str" cm="1">
        <f t="array" ref="K364">IF(M605="","",
ROUND(M605*LOOKUP($F364,_xlfn._xlws.FILTER($F$468:$F$477,G$468:G$477&lt;&gt;""),_xlfn._xlws.FILTER(G$468:G$477,G$468:G$477&lt;&gt;""))/LOOKUP($F364,_xlfn._xlws.FILTER($F$468:$F$477,H$468:H$477&lt;&gt;""),_xlfn._xlws.FILTER(H$468:H$477,H$468:H$477&lt;&gt;"")),1))</f>
        <v/>
      </c>
      <c r="L364" s="86" t="str">
        <f t="shared" si="16"/>
        <v/>
      </c>
      <c r="M364" s="78" t="str">
        <f t="shared" si="23"/>
        <v/>
      </c>
      <c r="N364" s="12"/>
      <c r="O364" s="24">
        <v>49004</v>
      </c>
      <c r="P364" s="87" t="str">
        <f t="shared" si="17"/>
        <v/>
      </c>
      <c r="Q364" s="87" t="str">
        <f t="shared" si="18"/>
        <v/>
      </c>
      <c r="R364" s="87" t="str">
        <f t="shared" si="19"/>
        <v/>
      </c>
      <c r="S364" s="87" t="str">
        <f t="shared" si="20"/>
        <v/>
      </c>
      <c r="T364" s="87" t="str">
        <f t="shared" si="21"/>
        <v/>
      </c>
      <c r="U364" s="78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9" t="str" cm="1">
        <f t="array" ref="G365">IF(G606="","",
G606*LOOKUP($F365,_xlfn._xlws.FILTER($F$454:$F$463,G$454:G$463&lt;&gt;""),_xlfn._xlws.FILTER(G$454:G$463,G$454:G$463&lt;&gt;"")))</f>
        <v/>
      </c>
      <c r="H365" s="89" t="str" cm="1">
        <f t="array" ref="H365">IF(H606="","",
H606*LOOKUP($F365,_xlfn._xlws.FILTER($F$454:$F$463,H$454:H$463&lt;&gt;""),_xlfn._xlws.FILTER(H$454:H$463,H$454:H$463&lt;&gt;"")))</f>
        <v/>
      </c>
      <c r="I365" s="90" t="str" cm="1">
        <f t="array" ref="I365">IF(I606="","",
I606*LOOKUP($F365,_xlfn._xlws.FILTER($F$454:$F$463,I$454:I$463&lt;&gt;""),_xlfn._xlws.FILTER(I$454:I$463,I$454:I$463&lt;&gt;"")))</f>
        <v/>
      </c>
      <c r="J365" s="91" t="str">
        <f t="shared" si="15"/>
        <v/>
      </c>
      <c r="K365" s="92" t="str" cm="1">
        <f t="array" ref="K365">IF(M606="","",
ROUND(M606*LOOKUP($F365,_xlfn._xlws.FILTER($F$468:$F$477,G$468:G$477&lt;&gt;""),_xlfn._xlws.FILTER(G$468:G$477,G$468:G$477&lt;&gt;""))/LOOKUP($F365,_xlfn._xlws.FILTER($F$468:$F$477,H$468:H$477&lt;&gt;""),_xlfn._xlws.FILTER(H$468:H$477,H$468:H$477&lt;&gt;"")),1))</f>
        <v/>
      </c>
      <c r="L365" s="86" t="str">
        <f t="shared" si="16"/>
        <v/>
      </c>
      <c r="M365" s="78" t="str">
        <f t="shared" si="23"/>
        <v/>
      </c>
      <c r="N365" s="12"/>
      <c r="O365" s="24">
        <v>49035</v>
      </c>
      <c r="P365" s="87" t="str">
        <f t="shared" si="17"/>
        <v/>
      </c>
      <c r="Q365" s="87" t="str">
        <f t="shared" si="18"/>
        <v/>
      </c>
      <c r="R365" s="87" t="str">
        <f t="shared" si="19"/>
        <v/>
      </c>
      <c r="S365" s="87" t="str">
        <f t="shared" si="20"/>
        <v/>
      </c>
      <c r="T365" s="87" t="str">
        <f t="shared" si="21"/>
        <v/>
      </c>
      <c r="U365" s="78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9" t="str" cm="1">
        <f t="array" ref="G366">IF(G607="","",
G607*LOOKUP($F366,_xlfn._xlws.FILTER($F$454:$F$463,G$454:G$463&lt;&gt;""),_xlfn._xlws.FILTER(G$454:G$463,G$454:G$463&lt;&gt;"")))</f>
        <v/>
      </c>
      <c r="H366" s="89" t="str" cm="1">
        <f t="array" ref="H366">IF(H607="","",
H607*LOOKUP($F366,_xlfn._xlws.FILTER($F$454:$F$463,H$454:H$463&lt;&gt;""),_xlfn._xlws.FILTER(H$454:H$463,H$454:H$463&lt;&gt;"")))</f>
        <v/>
      </c>
      <c r="I366" s="90" t="str" cm="1">
        <f t="array" ref="I366">IF(I607="","",
I607*LOOKUP($F366,_xlfn._xlws.FILTER($F$454:$F$463,I$454:I$463&lt;&gt;""),_xlfn._xlws.FILTER(I$454:I$463,I$454:I$463&lt;&gt;"")))</f>
        <v/>
      </c>
      <c r="J366" s="91" t="str">
        <f t="shared" si="15"/>
        <v/>
      </c>
      <c r="K366" s="92" t="str" cm="1">
        <f t="array" ref="K366">IF(M607="","",
ROUND(M607*LOOKUP($F366,_xlfn._xlws.FILTER($F$468:$F$477,G$468:G$477&lt;&gt;""),_xlfn._xlws.FILTER(G$468:G$477,G$468:G$477&lt;&gt;""))/LOOKUP($F366,_xlfn._xlws.FILTER($F$468:$F$477,H$468:H$477&lt;&gt;""),_xlfn._xlws.FILTER(H$468:H$477,H$468:H$477&lt;&gt;"")),1))</f>
        <v/>
      </c>
      <c r="L366" s="86" t="str">
        <f t="shared" si="16"/>
        <v/>
      </c>
      <c r="M366" s="78" t="str">
        <f t="shared" si="23"/>
        <v/>
      </c>
      <c r="N366" s="12"/>
      <c r="O366" s="24">
        <v>49065</v>
      </c>
      <c r="P366" s="87" t="str">
        <f t="shared" si="17"/>
        <v/>
      </c>
      <c r="Q366" s="87" t="str">
        <f t="shared" si="18"/>
        <v/>
      </c>
      <c r="R366" s="87" t="str">
        <f t="shared" si="19"/>
        <v/>
      </c>
      <c r="S366" s="87" t="str">
        <f t="shared" si="20"/>
        <v/>
      </c>
      <c r="T366" s="87" t="str">
        <f t="shared" si="21"/>
        <v/>
      </c>
      <c r="U366" s="78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9" t="str" cm="1">
        <f t="array" ref="G367">IF(G608="","",
G608*LOOKUP($F367,_xlfn._xlws.FILTER($F$454:$F$463,G$454:G$463&lt;&gt;""),_xlfn._xlws.FILTER(G$454:G$463,G$454:G$463&lt;&gt;"")))</f>
        <v/>
      </c>
      <c r="H367" s="89" t="str" cm="1">
        <f t="array" ref="H367">IF(H608="","",
H608*LOOKUP($F367,_xlfn._xlws.FILTER($F$454:$F$463,H$454:H$463&lt;&gt;""),_xlfn._xlws.FILTER(H$454:H$463,H$454:H$463&lt;&gt;"")))</f>
        <v/>
      </c>
      <c r="I367" s="90" t="str" cm="1">
        <f t="array" ref="I367">IF(I608="","",
I608*LOOKUP($F367,_xlfn._xlws.FILTER($F$454:$F$463,I$454:I$463&lt;&gt;""),_xlfn._xlws.FILTER(I$454:I$463,I$454:I$463&lt;&gt;"")))</f>
        <v/>
      </c>
      <c r="J367" s="91" t="str">
        <f t="shared" si="15"/>
        <v/>
      </c>
      <c r="K367" s="92" t="str" cm="1">
        <f t="array" ref="K367">IF(M608="","",
ROUND(M608*LOOKUP($F367,_xlfn._xlws.FILTER($F$468:$F$477,G$468:G$477&lt;&gt;""),_xlfn._xlws.FILTER(G$468:G$477,G$468:G$477&lt;&gt;""))/LOOKUP($F367,_xlfn._xlws.FILTER($F$468:$F$477,H$468:H$477&lt;&gt;""),_xlfn._xlws.FILTER(H$468:H$477,H$468:H$477&lt;&gt;"")),1))</f>
        <v/>
      </c>
      <c r="L367" s="86" t="str">
        <f t="shared" si="16"/>
        <v/>
      </c>
      <c r="M367" s="78" t="str">
        <f t="shared" si="23"/>
        <v/>
      </c>
      <c r="N367" s="12"/>
      <c r="O367" s="24">
        <v>49096</v>
      </c>
      <c r="P367" s="87" t="str">
        <f t="shared" si="17"/>
        <v/>
      </c>
      <c r="Q367" s="87" t="str">
        <f t="shared" si="18"/>
        <v/>
      </c>
      <c r="R367" s="87" t="str">
        <f t="shared" si="19"/>
        <v/>
      </c>
      <c r="S367" s="87" t="str">
        <f t="shared" si="20"/>
        <v/>
      </c>
      <c r="T367" s="87" t="str">
        <f t="shared" si="21"/>
        <v/>
      </c>
      <c r="U367" s="78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9" t="str" cm="1">
        <f t="array" ref="G368">IF(G609="","",
G609*LOOKUP($F368,_xlfn._xlws.FILTER($F$454:$F$463,G$454:G$463&lt;&gt;""),_xlfn._xlws.FILTER(G$454:G$463,G$454:G$463&lt;&gt;"")))</f>
        <v/>
      </c>
      <c r="H368" s="89" t="str" cm="1">
        <f t="array" ref="H368">IF(H609="","",
H609*LOOKUP($F368,_xlfn._xlws.FILTER($F$454:$F$463,H$454:H$463&lt;&gt;""),_xlfn._xlws.FILTER(H$454:H$463,H$454:H$463&lt;&gt;"")))</f>
        <v/>
      </c>
      <c r="I368" s="90" t="str" cm="1">
        <f t="array" ref="I368">IF(I609="","",
I609*LOOKUP($F368,_xlfn._xlws.FILTER($F$454:$F$463,I$454:I$463&lt;&gt;""),_xlfn._xlws.FILTER(I$454:I$463,I$454:I$463&lt;&gt;"")))</f>
        <v/>
      </c>
      <c r="J368" s="91" t="str">
        <f t="shared" si="15"/>
        <v/>
      </c>
      <c r="K368" s="92" t="str" cm="1">
        <f t="array" ref="K368">IF(M609="","",
ROUND(M609*LOOKUP($F368,_xlfn._xlws.FILTER($F$468:$F$477,G$468:G$477&lt;&gt;""),_xlfn._xlws.FILTER(G$468:G$477,G$468:G$477&lt;&gt;""))/LOOKUP($F368,_xlfn._xlws.FILTER($F$468:$F$477,H$468:H$477&lt;&gt;""),_xlfn._xlws.FILTER(H$468:H$477,H$468:H$477&lt;&gt;"")),1))</f>
        <v/>
      </c>
      <c r="L368" s="86" t="str">
        <f t="shared" si="16"/>
        <v/>
      </c>
      <c r="M368" s="78" t="str">
        <f t="shared" si="23"/>
        <v/>
      </c>
      <c r="N368" s="12"/>
      <c r="O368" s="24">
        <v>49126</v>
      </c>
      <c r="P368" s="87" t="str">
        <f t="shared" si="17"/>
        <v/>
      </c>
      <c r="Q368" s="87" t="str">
        <f t="shared" si="18"/>
        <v/>
      </c>
      <c r="R368" s="87" t="str">
        <f t="shared" si="19"/>
        <v/>
      </c>
      <c r="S368" s="87" t="str">
        <f t="shared" si="20"/>
        <v/>
      </c>
      <c r="T368" s="87" t="str">
        <f t="shared" si="21"/>
        <v/>
      </c>
      <c r="U368" s="78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9" t="str" cm="1">
        <f t="array" ref="G369">IF(G610="","",
G610*LOOKUP($F369,_xlfn._xlws.FILTER($F$454:$F$463,G$454:G$463&lt;&gt;""),_xlfn._xlws.FILTER(G$454:G$463,G$454:G$463&lt;&gt;"")))</f>
        <v/>
      </c>
      <c r="H369" s="89" t="str" cm="1">
        <f t="array" ref="H369">IF(H610="","",
H610*LOOKUP($F369,_xlfn._xlws.FILTER($F$454:$F$463,H$454:H$463&lt;&gt;""),_xlfn._xlws.FILTER(H$454:H$463,H$454:H$463&lt;&gt;"")))</f>
        <v/>
      </c>
      <c r="I369" s="90" t="str" cm="1">
        <f t="array" ref="I369">IF(I610="","",
I610*LOOKUP($F369,_xlfn._xlws.FILTER($F$454:$F$463,I$454:I$463&lt;&gt;""),_xlfn._xlws.FILTER(I$454:I$463,I$454:I$463&lt;&gt;"")))</f>
        <v/>
      </c>
      <c r="J369" s="91" t="str">
        <f t="shared" si="15"/>
        <v/>
      </c>
      <c r="K369" s="92" t="str" cm="1">
        <f t="array" ref="K369">IF(M610="","",
ROUND(M610*LOOKUP($F369,_xlfn._xlws.FILTER($F$468:$F$477,G$468:G$477&lt;&gt;""),_xlfn._xlws.FILTER(G$468:G$477,G$468:G$477&lt;&gt;""))/LOOKUP($F369,_xlfn._xlws.FILTER($F$468:$F$477,H$468:H$477&lt;&gt;""),_xlfn._xlws.FILTER(H$468:H$477,H$468:H$477&lt;&gt;"")),1))</f>
        <v/>
      </c>
      <c r="L369" s="86" t="str">
        <f t="shared" si="16"/>
        <v/>
      </c>
      <c r="M369" s="78" t="str">
        <f t="shared" si="23"/>
        <v/>
      </c>
      <c r="N369" s="12"/>
      <c r="O369" s="24">
        <v>49157</v>
      </c>
      <c r="P369" s="87" t="str">
        <f t="shared" si="17"/>
        <v/>
      </c>
      <c r="Q369" s="87" t="str">
        <f t="shared" si="18"/>
        <v/>
      </c>
      <c r="R369" s="87" t="str">
        <f t="shared" si="19"/>
        <v/>
      </c>
      <c r="S369" s="87" t="str">
        <f t="shared" si="20"/>
        <v/>
      </c>
      <c r="T369" s="87" t="str">
        <f t="shared" si="21"/>
        <v/>
      </c>
      <c r="U369" s="78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9" t="str" cm="1">
        <f t="array" ref="G370">IF(G611="","",
G611*LOOKUP($F370,_xlfn._xlws.FILTER($F$454:$F$463,G$454:G$463&lt;&gt;""),_xlfn._xlws.FILTER(G$454:G$463,G$454:G$463&lt;&gt;"")))</f>
        <v/>
      </c>
      <c r="H370" s="89" t="str" cm="1">
        <f t="array" ref="H370">IF(H611="","",
H611*LOOKUP($F370,_xlfn._xlws.FILTER($F$454:$F$463,H$454:H$463&lt;&gt;""),_xlfn._xlws.FILTER(H$454:H$463,H$454:H$463&lt;&gt;"")))</f>
        <v/>
      </c>
      <c r="I370" s="90" t="str" cm="1">
        <f t="array" ref="I370">IF(I611="","",
I611*LOOKUP($F370,_xlfn._xlws.FILTER($F$454:$F$463,I$454:I$463&lt;&gt;""),_xlfn._xlws.FILTER(I$454:I$463,I$454:I$463&lt;&gt;"")))</f>
        <v/>
      </c>
      <c r="J370" s="91" t="str">
        <f t="shared" si="15"/>
        <v/>
      </c>
      <c r="K370" s="92" t="str" cm="1">
        <f t="array" ref="K370">IF(M611="","",
ROUND(M611*LOOKUP($F370,_xlfn._xlws.FILTER($F$468:$F$477,G$468:G$477&lt;&gt;""),_xlfn._xlws.FILTER(G$468:G$477,G$468:G$477&lt;&gt;""))/LOOKUP($F370,_xlfn._xlws.FILTER($F$468:$F$477,H$468:H$477&lt;&gt;""),_xlfn._xlws.FILTER(H$468:H$477,H$468:H$477&lt;&gt;"")),1))</f>
        <v/>
      </c>
      <c r="L370" s="86" t="str">
        <f t="shared" si="16"/>
        <v/>
      </c>
      <c r="M370" s="78" t="str">
        <f t="shared" si="23"/>
        <v/>
      </c>
      <c r="N370" s="12"/>
      <c r="O370" s="24">
        <v>49188</v>
      </c>
      <c r="P370" s="87" t="str">
        <f t="shared" si="17"/>
        <v/>
      </c>
      <c r="Q370" s="87" t="str">
        <f t="shared" si="18"/>
        <v/>
      </c>
      <c r="R370" s="87" t="str">
        <f t="shared" si="19"/>
        <v/>
      </c>
      <c r="S370" s="87" t="str">
        <f t="shared" si="20"/>
        <v/>
      </c>
      <c r="T370" s="87" t="str">
        <f t="shared" si="21"/>
        <v/>
      </c>
      <c r="U370" s="78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9" t="str" cm="1">
        <f t="array" ref="G371">IF(G612="","",
G612*LOOKUP($F371,_xlfn._xlws.FILTER($F$454:$F$463,G$454:G$463&lt;&gt;""),_xlfn._xlws.FILTER(G$454:G$463,G$454:G$463&lt;&gt;"")))</f>
        <v/>
      </c>
      <c r="H371" s="89" t="str" cm="1">
        <f t="array" ref="H371">IF(H612="","",
H612*LOOKUP($F371,_xlfn._xlws.FILTER($F$454:$F$463,H$454:H$463&lt;&gt;""),_xlfn._xlws.FILTER(H$454:H$463,H$454:H$463&lt;&gt;"")))</f>
        <v/>
      </c>
      <c r="I371" s="90" t="str" cm="1">
        <f t="array" ref="I371">IF(I612="","",
I612*LOOKUP($F371,_xlfn._xlws.FILTER($F$454:$F$463,I$454:I$463&lt;&gt;""),_xlfn._xlws.FILTER(I$454:I$463,I$454:I$463&lt;&gt;"")))</f>
        <v/>
      </c>
      <c r="J371" s="91" t="str">
        <f t="shared" ref="J371:J434" si="24">IF(J612="","",J612)</f>
        <v/>
      </c>
      <c r="K371" s="92" t="str" cm="1">
        <f t="array" ref="K371">IF(M612="","",
ROUND(M612*LOOKUP($F371,_xlfn._xlws.FILTER($F$468:$F$477,G$468:G$477&lt;&gt;""),_xlfn._xlws.FILTER(G$468:G$477,G$468:G$477&lt;&gt;""))/LOOKUP($F371,_xlfn._xlws.FILTER($F$468:$F$477,H$468:H$477&lt;&gt;""),_xlfn._xlws.FILTER(H$468:H$477,H$468:H$477&lt;&gt;"")),1))</f>
        <v/>
      </c>
      <c r="L371" s="86" t="str">
        <f t="shared" ref="L371:L434" si="25">IF(V612="","",V612)</f>
        <v/>
      </c>
      <c r="M371" s="78" t="str">
        <f t="shared" si="23"/>
        <v/>
      </c>
      <c r="N371" s="12"/>
      <c r="O371" s="24">
        <v>49218</v>
      </c>
      <c r="P371" s="87" t="str">
        <f t="shared" ref="P371:P434" si="26">IFERROR((G371*Q$480)/$L371*(100/Q$481),"")</f>
        <v/>
      </c>
      <c r="Q371" s="87" t="str">
        <f t="shared" ref="Q371:Q434" si="27">IFERROR((H371*R$480)/$L371*(100/R$481),"")</f>
        <v/>
      </c>
      <c r="R371" s="87" t="str">
        <f t="shared" ref="R371:R434" si="28">IFERROR((I371*S$480)/$L371*(100/S$481),"")</f>
        <v/>
      </c>
      <c r="S371" s="87" t="str">
        <f t="shared" ref="S371:S434" si="29">IFERROR((J371*T$480)/$L371*(100/T$481),"")</f>
        <v/>
      </c>
      <c r="T371" s="87" t="str">
        <f t="shared" ref="T371:T434" si="30">IFERROR((K371*U$480)/$L371*(100/U$481),"")</f>
        <v/>
      </c>
      <c r="U371" s="78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9" t="str" cm="1">
        <f t="array" ref="G372">IF(G613="","",
G613*LOOKUP($F372,_xlfn._xlws.FILTER($F$454:$F$463,G$454:G$463&lt;&gt;""),_xlfn._xlws.FILTER(G$454:G$463,G$454:G$463&lt;&gt;"")))</f>
        <v/>
      </c>
      <c r="H372" s="89" t="str" cm="1">
        <f t="array" ref="H372">IF(H613="","",
H613*LOOKUP($F372,_xlfn._xlws.FILTER($F$454:$F$463,H$454:H$463&lt;&gt;""),_xlfn._xlws.FILTER(H$454:H$463,H$454:H$463&lt;&gt;"")))</f>
        <v/>
      </c>
      <c r="I372" s="90" t="str" cm="1">
        <f t="array" ref="I372">IF(I613="","",
I613*LOOKUP($F372,_xlfn._xlws.FILTER($F$454:$F$463,I$454:I$463&lt;&gt;""),_xlfn._xlws.FILTER(I$454:I$463,I$454:I$463&lt;&gt;"")))</f>
        <v/>
      </c>
      <c r="J372" s="91" t="str">
        <f t="shared" si="24"/>
        <v/>
      </c>
      <c r="K372" s="92" t="str" cm="1">
        <f t="array" ref="K372">IF(M613="","",
ROUND(M613*LOOKUP($F372,_xlfn._xlws.FILTER($F$468:$F$477,G$468:G$477&lt;&gt;""),_xlfn._xlws.FILTER(G$468:G$477,G$468:G$477&lt;&gt;""))/LOOKUP($F372,_xlfn._xlws.FILTER($F$468:$F$477,H$468:H$477&lt;&gt;""),_xlfn._xlws.FILTER(H$468:H$477,H$468:H$477&lt;&gt;"")),1))</f>
        <v/>
      </c>
      <c r="L372" s="86" t="str">
        <f t="shared" si="25"/>
        <v/>
      </c>
      <c r="M372" s="78" t="str">
        <f t="shared" si="23"/>
        <v/>
      </c>
      <c r="N372" s="12"/>
      <c r="O372" s="24">
        <v>49249</v>
      </c>
      <c r="P372" s="87" t="str">
        <f t="shared" si="26"/>
        <v/>
      </c>
      <c r="Q372" s="87" t="str">
        <f t="shared" si="27"/>
        <v/>
      </c>
      <c r="R372" s="87" t="str">
        <f t="shared" si="28"/>
        <v/>
      </c>
      <c r="S372" s="87" t="str">
        <f t="shared" si="29"/>
        <v/>
      </c>
      <c r="T372" s="87" t="str">
        <f t="shared" si="30"/>
        <v/>
      </c>
      <c r="U372" s="78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9" t="str" cm="1">
        <f t="array" ref="G373">IF(G614="","",
G614*LOOKUP($F373,_xlfn._xlws.FILTER($F$454:$F$463,G$454:G$463&lt;&gt;""),_xlfn._xlws.FILTER(G$454:G$463,G$454:G$463&lt;&gt;"")))</f>
        <v/>
      </c>
      <c r="H373" s="89" t="str" cm="1">
        <f t="array" ref="H373">IF(H614="","",
H614*LOOKUP($F373,_xlfn._xlws.FILTER($F$454:$F$463,H$454:H$463&lt;&gt;""),_xlfn._xlws.FILTER(H$454:H$463,H$454:H$463&lt;&gt;"")))</f>
        <v/>
      </c>
      <c r="I373" s="90" t="str" cm="1">
        <f t="array" ref="I373">IF(I614="","",
I614*LOOKUP($F373,_xlfn._xlws.FILTER($F$454:$F$463,I$454:I$463&lt;&gt;""),_xlfn._xlws.FILTER(I$454:I$463,I$454:I$463&lt;&gt;"")))</f>
        <v/>
      </c>
      <c r="J373" s="91" t="str">
        <f t="shared" si="24"/>
        <v/>
      </c>
      <c r="K373" s="92" t="str" cm="1">
        <f t="array" ref="K373">IF(M614="","",
ROUND(M614*LOOKUP($F373,_xlfn._xlws.FILTER($F$468:$F$477,G$468:G$477&lt;&gt;""),_xlfn._xlws.FILTER(G$468:G$477,G$468:G$477&lt;&gt;""))/LOOKUP($F373,_xlfn._xlws.FILTER($F$468:$F$477,H$468:H$477&lt;&gt;""),_xlfn._xlws.FILTER(H$468:H$477,H$468:H$477&lt;&gt;"")),1))</f>
        <v/>
      </c>
      <c r="L373" s="86" t="str">
        <f t="shared" si="25"/>
        <v/>
      </c>
      <c r="M373" s="78" t="str">
        <f t="shared" si="23"/>
        <v/>
      </c>
      <c r="N373" s="12"/>
      <c r="O373" s="24">
        <v>49279</v>
      </c>
      <c r="P373" s="87" t="str">
        <f t="shared" si="26"/>
        <v/>
      </c>
      <c r="Q373" s="87" t="str">
        <f t="shared" si="27"/>
        <v/>
      </c>
      <c r="R373" s="87" t="str">
        <f t="shared" si="28"/>
        <v/>
      </c>
      <c r="S373" s="87" t="str">
        <f t="shared" si="29"/>
        <v/>
      </c>
      <c r="T373" s="87" t="str">
        <f t="shared" si="30"/>
        <v/>
      </c>
      <c r="U373" s="78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9" t="str" cm="1">
        <f t="array" ref="G374">IF(G615="","",
G615*LOOKUP($F374,_xlfn._xlws.FILTER($F$454:$F$463,G$454:G$463&lt;&gt;""),_xlfn._xlws.FILTER(G$454:G$463,G$454:G$463&lt;&gt;"")))</f>
        <v/>
      </c>
      <c r="H374" s="89" t="str" cm="1">
        <f t="array" ref="H374">IF(H615="","",
H615*LOOKUP($F374,_xlfn._xlws.FILTER($F$454:$F$463,H$454:H$463&lt;&gt;""),_xlfn._xlws.FILTER(H$454:H$463,H$454:H$463&lt;&gt;"")))</f>
        <v/>
      </c>
      <c r="I374" s="90" t="str" cm="1">
        <f t="array" ref="I374">IF(I615="","",
I615*LOOKUP($F374,_xlfn._xlws.FILTER($F$454:$F$463,I$454:I$463&lt;&gt;""),_xlfn._xlws.FILTER(I$454:I$463,I$454:I$463&lt;&gt;"")))</f>
        <v/>
      </c>
      <c r="J374" s="91" t="str">
        <f t="shared" si="24"/>
        <v/>
      </c>
      <c r="K374" s="92" t="str" cm="1">
        <f t="array" ref="K374">IF(M615="","",
ROUND(M615*LOOKUP($F374,_xlfn._xlws.FILTER($F$468:$F$477,G$468:G$477&lt;&gt;""),_xlfn._xlws.FILTER(G$468:G$477,G$468:G$477&lt;&gt;""))/LOOKUP($F374,_xlfn._xlws.FILTER($F$468:$F$477,H$468:H$477&lt;&gt;""),_xlfn._xlws.FILTER(H$468:H$477,H$468:H$477&lt;&gt;"")),1))</f>
        <v/>
      </c>
      <c r="L374" s="86" t="str">
        <f t="shared" si="25"/>
        <v/>
      </c>
      <c r="M374" s="78" t="str">
        <f t="shared" si="23"/>
        <v/>
      </c>
      <c r="N374" s="12"/>
      <c r="O374" s="24">
        <v>49310</v>
      </c>
      <c r="P374" s="87" t="str">
        <f t="shared" si="26"/>
        <v/>
      </c>
      <c r="Q374" s="87" t="str">
        <f t="shared" si="27"/>
        <v/>
      </c>
      <c r="R374" s="87" t="str">
        <f t="shared" si="28"/>
        <v/>
      </c>
      <c r="S374" s="87" t="str">
        <f t="shared" si="29"/>
        <v/>
      </c>
      <c r="T374" s="87" t="str">
        <f t="shared" si="30"/>
        <v/>
      </c>
      <c r="U374" s="78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9" t="str" cm="1">
        <f t="array" ref="G375">IF(G616="","",
G616*LOOKUP($F375,_xlfn._xlws.FILTER($F$454:$F$463,G$454:G$463&lt;&gt;""),_xlfn._xlws.FILTER(G$454:G$463,G$454:G$463&lt;&gt;"")))</f>
        <v/>
      </c>
      <c r="H375" s="89" t="str" cm="1">
        <f t="array" ref="H375">IF(H616="","",
H616*LOOKUP($F375,_xlfn._xlws.FILTER($F$454:$F$463,H$454:H$463&lt;&gt;""),_xlfn._xlws.FILTER(H$454:H$463,H$454:H$463&lt;&gt;"")))</f>
        <v/>
      </c>
      <c r="I375" s="90" t="str" cm="1">
        <f t="array" ref="I375">IF(I616="","",
I616*LOOKUP($F375,_xlfn._xlws.FILTER($F$454:$F$463,I$454:I$463&lt;&gt;""),_xlfn._xlws.FILTER(I$454:I$463,I$454:I$463&lt;&gt;"")))</f>
        <v/>
      </c>
      <c r="J375" s="91" t="str">
        <f t="shared" si="24"/>
        <v/>
      </c>
      <c r="K375" s="92" t="str" cm="1">
        <f t="array" ref="K375">IF(M616="","",
ROUND(M616*LOOKUP($F375,_xlfn._xlws.FILTER($F$468:$F$477,G$468:G$477&lt;&gt;""),_xlfn._xlws.FILTER(G$468:G$477,G$468:G$477&lt;&gt;""))/LOOKUP($F375,_xlfn._xlws.FILTER($F$468:$F$477,H$468:H$477&lt;&gt;""),_xlfn._xlws.FILTER(H$468:H$477,H$468:H$477&lt;&gt;"")),1))</f>
        <v/>
      </c>
      <c r="L375" s="86" t="str">
        <f t="shared" si="25"/>
        <v/>
      </c>
      <c r="M375" s="78" t="str">
        <f t="shared" si="23"/>
        <v/>
      </c>
      <c r="N375" s="12"/>
      <c r="O375" s="24">
        <v>49341</v>
      </c>
      <c r="P375" s="87" t="str">
        <f t="shared" si="26"/>
        <v/>
      </c>
      <c r="Q375" s="87" t="str">
        <f t="shared" si="27"/>
        <v/>
      </c>
      <c r="R375" s="87" t="str">
        <f t="shared" si="28"/>
        <v/>
      </c>
      <c r="S375" s="87" t="str">
        <f t="shared" si="29"/>
        <v/>
      </c>
      <c r="T375" s="87" t="str">
        <f t="shared" si="30"/>
        <v/>
      </c>
      <c r="U375" s="78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9" t="str" cm="1">
        <f t="array" ref="G376">IF(G617="","",
G617*LOOKUP($F376,_xlfn._xlws.FILTER($F$454:$F$463,G$454:G$463&lt;&gt;""),_xlfn._xlws.FILTER(G$454:G$463,G$454:G$463&lt;&gt;"")))</f>
        <v/>
      </c>
      <c r="H376" s="89" t="str" cm="1">
        <f t="array" ref="H376">IF(H617="","",
H617*LOOKUP($F376,_xlfn._xlws.FILTER($F$454:$F$463,H$454:H$463&lt;&gt;""),_xlfn._xlws.FILTER(H$454:H$463,H$454:H$463&lt;&gt;"")))</f>
        <v/>
      </c>
      <c r="I376" s="90" t="str" cm="1">
        <f t="array" ref="I376">IF(I617="","",
I617*LOOKUP($F376,_xlfn._xlws.FILTER($F$454:$F$463,I$454:I$463&lt;&gt;""),_xlfn._xlws.FILTER(I$454:I$463,I$454:I$463&lt;&gt;"")))</f>
        <v/>
      </c>
      <c r="J376" s="91" t="str">
        <f t="shared" si="24"/>
        <v/>
      </c>
      <c r="K376" s="92" t="str" cm="1">
        <f t="array" ref="K376">IF(M617="","",
ROUND(M617*LOOKUP($F376,_xlfn._xlws.FILTER($F$468:$F$477,G$468:G$477&lt;&gt;""),_xlfn._xlws.FILTER(G$468:G$477,G$468:G$477&lt;&gt;""))/LOOKUP($F376,_xlfn._xlws.FILTER($F$468:$F$477,H$468:H$477&lt;&gt;""),_xlfn._xlws.FILTER(H$468:H$477,H$468:H$477&lt;&gt;"")),1))</f>
        <v/>
      </c>
      <c r="L376" s="86" t="str">
        <f t="shared" si="25"/>
        <v/>
      </c>
      <c r="M376" s="78" t="str">
        <f t="shared" si="23"/>
        <v/>
      </c>
      <c r="N376" s="12"/>
      <c r="O376" s="24">
        <v>49369</v>
      </c>
      <c r="P376" s="87" t="str">
        <f t="shared" si="26"/>
        <v/>
      </c>
      <c r="Q376" s="87" t="str">
        <f t="shared" si="27"/>
        <v/>
      </c>
      <c r="R376" s="87" t="str">
        <f t="shared" si="28"/>
        <v/>
      </c>
      <c r="S376" s="87" t="str">
        <f t="shared" si="29"/>
        <v/>
      </c>
      <c r="T376" s="87" t="str">
        <f t="shared" si="30"/>
        <v/>
      </c>
      <c r="U376" s="78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9" t="str" cm="1">
        <f t="array" ref="G377">IF(G618="","",
G618*LOOKUP($F377,_xlfn._xlws.FILTER($F$454:$F$463,G$454:G$463&lt;&gt;""),_xlfn._xlws.FILTER(G$454:G$463,G$454:G$463&lt;&gt;"")))</f>
        <v/>
      </c>
      <c r="H377" s="89" t="str" cm="1">
        <f t="array" ref="H377">IF(H618="","",
H618*LOOKUP($F377,_xlfn._xlws.FILTER($F$454:$F$463,H$454:H$463&lt;&gt;""),_xlfn._xlws.FILTER(H$454:H$463,H$454:H$463&lt;&gt;"")))</f>
        <v/>
      </c>
      <c r="I377" s="90" t="str" cm="1">
        <f t="array" ref="I377">IF(I618="","",
I618*LOOKUP($F377,_xlfn._xlws.FILTER($F$454:$F$463,I$454:I$463&lt;&gt;""),_xlfn._xlws.FILTER(I$454:I$463,I$454:I$463&lt;&gt;"")))</f>
        <v/>
      </c>
      <c r="J377" s="91" t="str">
        <f t="shared" si="24"/>
        <v/>
      </c>
      <c r="K377" s="92" t="str" cm="1">
        <f t="array" ref="K377">IF(M618="","",
ROUND(M618*LOOKUP($F377,_xlfn._xlws.FILTER($F$468:$F$477,G$468:G$477&lt;&gt;""),_xlfn._xlws.FILTER(G$468:G$477,G$468:G$477&lt;&gt;""))/LOOKUP($F377,_xlfn._xlws.FILTER($F$468:$F$477,H$468:H$477&lt;&gt;""),_xlfn._xlws.FILTER(H$468:H$477,H$468:H$477&lt;&gt;"")),1))</f>
        <v/>
      </c>
      <c r="L377" s="86" t="str">
        <f t="shared" si="25"/>
        <v/>
      </c>
      <c r="M377" s="78" t="str">
        <f t="shared" si="23"/>
        <v/>
      </c>
      <c r="N377" s="12"/>
      <c r="O377" s="24">
        <v>49400</v>
      </c>
      <c r="P377" s="87" t="str">
        <f t="shared" si="26"/>
        <v/>
      </c>
      <c r="Q377" s="87" t="str">
        <f t="shared" si="27"/>
        <v/>
      </c>
      <c r="R377" s="87" t="str">
        <f t="shared" si="28"/>
        <v/>
      </c>
      <c r="S377" s="87" t="str">
        <f t="shared" si="29"/>
        <v/>
      </c>
      <c r="T377" s="87" t="str">
        <f t="shared" si="30"/>
        <v/>
      </c>
      <c r="U377" s="78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9" t="str" cm="1">
        <f t="array" ref="G378">IF(G619="","",
G619*LOOKUP($F378,_xlfn._xlws.FILTER($F$454:$F$463,G$454:G$463&lt;&gt;""),_xlfn._xlws.FILTER(G$454:G$463,G$454:G$463&lt;&gt;"")))</f>
        <v/>
      </c>
      <c r="H378" s="89" t="str" cm="1">
        <f t="array" ref="H378">IF(H619="","",
H619*LOOKUP($F378,_xlfn._xlws.FILTER($F$454:$F$463,H$454:H$463&lt;&gt;""),_xlfn._xlws.FILTER(H$454:H$463,H$454:H$463&lt;&gt;"")))</f>
        <v/>
      </c>
      <c r="I378" s="90" t="str" cm="1">
        <f t="array" ref="I378">IF(I619="","",
I619*LOOKUP($F378,_xlfn._xlws.FILTER($F$454:$F$463,I$454:I$463&lt;&gt;""),_xlfn._xlws.FILTER(I$454:I$463,I$454:I$463&lt;&gt;"")))</f>
        <v/>
      </c>
      <c r="J378" s="91" t="str">
        <f t="shared" si="24"/>
        <v/>
      </c>
      <c r="K378" s="92" t="str" cm="1">
        <f t="array" ref="K378">IF(M619="","",
ROUND(M619*LOOKUP($F378,_xlfn._xlws.FILTER($F$468:$F$477,G$468:G$477&lt;&gt;""),_xlfn._xlws.FILTER(G$468:G$477,G$468:G$477&lt;&gt;""))/LOOKUP($F378,_xlfn._xlws.FILTER($F$468:$F$477,H$468:H$477&lt;&gt;""),_xlfn._xlws.FILTER(H$468:H$477,H$468:H$477&lt;&gt;"")),1))</f>
        <v/>
      </c>
      <c r="L378" s="86" t="str">
        <f t="shared" si="25"/>
        <v/>
      </c>
      <c r="M378" s="78" t="str">
        <f t="shared" si="23"/>
        <v/>
      </c>
      <c r="N378" s="12"/>
      <c r="O378" s="24">
        <v>49430</v>
      </c>
      <c r="P378" s="87" t="str">
        <f t="shared" si="26"/>
        <v/>
      </c>
      <c r="Q378" s="87" t="str">
        <f t="shared" si="27"/>
        <v/>
      </c>
      <c r="R378" s="87" t="str">
        <f t="shared" si="28"/>
        <v/>
      </c>
      <c r="S378" s="87" t="str">
        <f t="shared" si="29"/>
        <v/>
      </c>
      <c r="T378" s="87" t="str">
        <f t="shared" si="30"/>
        <v/>
      </c>
      <c r="U378" s="78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9" t="str" cm="1">
        <f t="array" ref="G379">IF(G620="","",
G620*LOOKUP($F379,_xlfn._xlws.FILTER($F$454:$F$463,G$454:G$463&lt;&gt;""),_xlfn._xlws.FILTER(G$454:G$463,G$454:G$463&lt;&gt;"")))</f>
        <v/>
      </c>
      <c r="H379" s="89" t="str" cm="1">
        <f t="array" ref="H379">IF(H620="","",
H620*LOOKUP($F379,_xlfn._xlws.FILTER($F$454:$F$463,H$454:H$463&lt;&gt;""),_xlfn._xlws.FILTER(H$454:H$463,H$454:H$463&lt;&gt;"")))</f>
        <v/>
      </c>
      <c r="I379" s="90" t="str" cm="1">
        <f t="array" ref="I379">IF(I620="","",
I620*LOOKUP($F379,_xlfn._xlws.FILTER($F$454:$F$463,I$454:I$463&lt;&gt;""),_xlfn._xlws.FILTER(I$454:I$463,I$454:I$463&lt;&gt;"")))</f>
        <v/>
      </c>
      <c r="J379" s="91" t="str">
        <f t="shared" si="24"/>
        <v/>
      </c>
      <c r="K379" s="92" t="str" cm="1">
        <f t="array" ref="K379">IF(M620="","",
ROUND(M620*LOOKUP($F379,_xlfn._xlws.FILTER($F$468:$F$477,G$468:G$477&lt;&gt;""),_xlfn._xlws.FILTER(G$468:G$477,G$468:G$477&lt;&gt;""))/LOOKUP($F379,_xlfn._xlws.FILTER($F$468:$F$477,H$468:H$477&lt;&gt;""),_xlfn._xlws.FILTER(H$468:H$477,H$468:H$477&lt;&gt;"")),1))</f>
        <v/>
      </c>
      <c r="L379" s="86" t="str">
        <f t="shared" si="25"/>
        <v/>
      </c>
      <c r="M379" s="78" t="str">
        <f t="shared" si="23"/>
        <v/>
      </c>
      <c r="N379" s="12"/>
      <c r="O379" s="24">
        <v>49461</v>
      </c>
      <c r="P379" s="87" t="str">
        <f t="shared" si="26"/>
        <v/>
      </c>
      <c r="Q379" s="87" t="str">
        <f t="shared" si="27"/>
        <v/>
      </c>
      <c r="R379" s="87" t="str">
        <f t="shared" si="28"/>
        <v/>
      </c>
      <c r="S379" s="87" t="str">
        <f t="shared" si="29"/>
        <v/>
      </c>
      <c r="T379" s="87" t="str">
        <f t="shared" si="30"/>
        <v/>
      </c>
      <c r="U379" s="78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9" t="str" cm="1">
        <f t="array" ref="G380">IF(G621="","",
G621*LOOKUP($F380,_xlfn._xlws.FILTER($F$454:$F$463,G$454:G$463&lt;&gt;""),_xlfn._xlws.FILTER(G$454:G$463,G$454:G$463&lt;&gt;"")))</f>
        <v/>
      </c>
      <c r="H380" s="89" t="str" cm="1">
        <f t="array" ref="H380">IF(H621="","",
H621*LOOKUP($F380,_xlfn._xlws.FILTER($F$454:$F$463,H$454:H$463&lt;&gt;""),_xlfn._xlws.FILTER(H$454:H$463,H$454:H$463&lt;&gt;"")))</f>
        <v/>
      </c>
      <c r="I380" s="90" t="str" cm="1">
        <f t="array" ref="I380">IF(I621="","",
I621*LOOKUP($F380,_xlfn._xlws.FILTER($F$454:$F$463,I$454:I$463&lt;&gt;""),_xlfn._xlws.FILTER(I$454:I$463,I$454:I$463&lt;&gt;"")))</f>
        <v/>
      </c>
      <c r="J380" s="91" t="str">
        <f t="shared" si="24"/>
        <v/>
      </c>
      <c r="K380" s="92" t="str" cm="1">
        <f t="array" ref="K380">IF(M621="","",
ROUND(M621*LOOKUP($F380,_xlfn._xlws.FILTER($F$468:$F$477,G$468:G$477&lt;&gt;""),_xlfn._xlws.FILTER(G$468:G$477,G$468:G$477&lt;&gt;""))/LOOKUP($F380,_xlfn._xlws.FILTER($F$468:$F$477,H$468:H$477&lt;&gt;""),_xlfn._xlws.FILTER(H$468:H$477,H$468:H$477&lt;&gt;"")),1))</f>
        <v/>
      </c>
      <c r="L380" s="86" t="str">
        <f t="shared" si="25"/>
        <v/>
      </c>
      <c r="M380" s="78" t="str">
        <f t="shared" si="23"/>
        <v/>
      </c>
      <c r="N380" s="12"/>
      <c r="O380" s="24">
        <v>49491</v>
      </c>
      <c r="P380" s="87" t="str">
        <f t="shared" si="26"/>
        <v/>
      </c>
      <c r="Q380" s="87" t="str">
        <f t="shared" si="27"/>
        <v/>
      </c>
      <c r="R380" s="87" t="str">
        <f t="shared" si="28"/>
        <v/>
      </c>
      <c r="S380" s="87" t="str">
        <f t="shared" si="29"/>
        <v/>
      </c>
      <c r="T380" s="87" t="str">
        <f t="shared" si="30"/>
        <v/>
      </c>
      <c r="U380" s="78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9" t="str" cm="1">
        <f t="array" ref="G381">IF(G622="","",
G622*LOOKUP($F381,_xlfn._xlws.FILTER($F$454:$F$463,G$454:G$463&lt;&gt;""),_xlfn._xlws.FILTER(G$454:G$463,G$454:G$463&lt;&gt;"")))</f>
        <v/>
      </c>
      <c r="H381" s="89" t="str" cm="1">
        <f t="array" ref="H381">IF(H622="","",
H622*LOOKUP($F381,_xlfn._xlws.FILTER($F$454:$F$463,H$454:H$463&lt;&gt;""),_xlfn._xlws.FILTER(H$454:H$463,H$454:H$463&lt;&gt;"")))</f>
        <v/>
      </c>
      <c r="I381" s="90" t="str" cm="1">
        <f t="array" ref="I381">IF(I622="","",
I622*LOOKUP($F381,_xlfn._xlws.FILTER($F$454:$F$463,I$454:I$463&lt;&gt;""),_xlfn._xlws.FILTER(I$454:I$463,I$454:I$463&lt;&gt;"")))</f>
        <v/>
      </c>
      <c r="J381" s="91" t="str">
        <f t="shared" si="24"/>
        <v/>
      </c>
      <c r="K381" s="92" t="str" cm="1">
        <f t="array" ref="K381">IF(M622="","",
ROUND(M622*LOOKUP($F381,_xlfn._xlws.FILTER($F$468:$F$477,G$468:G$477&lt;&gt;""),_xlfn._xlws.FILTER(G$468:G$477,G$468:G$477&lt;&gt;""))/LOOKUP($F381,_xlfn._xlws.FILTER($F$468:$F$477,H$468:H$477&lt;&gt;""),_xlfn._xlws.FILTER(H$468:H$477,H$468:H$477&lt;&gt;"")),1))</f>
        <v/>
      </c>
      <c r="L381" s="86" t="str">
        <f t="shared" si="25"/>
        <v/>
      </c>
      <c r="M381" s="78" t="str">
        <f t="shared" si="23"/>
        <v/>
      </c>
      <c r="N381" s="12"/>
      <c r="O381" s="24">
        <v>49522</v>
      </c>
      <c r="P381" s="87" t="str">
        <f t="shared" si="26"/>
        <v/>
      </c>
      <c r="Q381" s="87" t="str">
        <f t="shared" si="27"/>
        <v/>
      </c>
      <c r="R381" s="87" t="str">
        <f t="shared" si="28"/>
        <v/>
      </c>
      <c r="S381" s="87" t="str">
        <f t="shared" si="29"/>
        <v/>
      </c>
      <c r="T381" s="87" t="str">
        <f t="shared" si="30"/>
        <v/>
      </c>
      <c r="U381" s="78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9" t="str" cm="1">
        <f t="array" ref="G382">IF(G623="","",
G623*LOOKUP($F382,_xlfn._xlws.FILTER($F$454:$F$463,G$454:G$463&lt;&gt;""),_xlfn._xlws.FILTER(G$454:G$463,G$454:G$463&lt;&gt;"")))</f>
        <v/>
      </c>
      <c r="H382" s="89" t="str" cm="1">
        <f t="array" ref="H382">IF(H623="","",
H623*LOOKUP($F382,_xlfn._xlws.FILTER($F$454:$F$463,H$454:H$463&lt;&gt;""),_xlfn._xlws.FILTER(H$454:H$463,H$454:H$463&lt;&gt;"")))</f>
        <v/>
      </c>
      <c r="I382" s="90" t="str" cm="1">
        <f t="array" ref="I382">IF(I623="","",
I623*LOOKUP($F382,_xlfn._xlws.FILTER($F$454:$F$463,I$454:I$463&lt;&gt;""),_xlfn._xlws.FILTER(I$454:I$463,I$454:I$463&lt;&gt;"")))</f>
        <v/>
      </c>
      <c r="J382" s="91" t="str">
        <f t="shared" si="24"/>
        <v/>
      </c>
      <c r="K382" s="92" t="str" cm="1">
        <f t="array" ref="K382">IF(M623="","",
ROUND(M623*LOOKUP($F382,_xlfn._xlws.FILTER($F$468:$F$477,G$468:G$477&lt;&gt;""),_xlfn._xlws.FILTER(G$468:G$477,G$468:G$477&lt;&gt;""))/LOOKUP($F382,_xlfn._xlws.FILTER($F$468:$F$477,H$468:H$477&lt;&gt;""),_xlfn._xlws.FILTER(H$468:H$477,H$468:H$477&lt;&gt;"")),1))</f>
        <v/>
      </c>
      <c r="L382" s="86" t="str">
        <f t="shared" si="25"/>
        <v/>
      </c>
      <c r="M382" s="78" t="str">
        <f t="shared" si="23"/>
        <v/>
      </c>
      <c r="N382" s="12"/>
      <c r="O382" s="24">
        <v>49553</v>
      </c>
      <c r="P382" s="87" t="str">
        <f t="shared" si="26"/>
        <v/>
      </c>
      <c r="Q382" s="87" t="str">
        <f t="shared" si="27"/>
        <v/>
      </c>
      <c r="R382" s="87" t="str">
        <f t="shared" si="28"/>
        <v/>
      </c>
      <c r="S382" s="87" t="str">
        <f t="shared" si="29"/>
        <v/>
      </c>
      <c r="T382" s="87" t="str">
        <f t="shared" si="30"/>
        <v/>
      </c>
      <c r="U382" s="78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9" t="str" cm="1">
        <f t="array" ref="G383">IF(G624="","",
G624*LOOKUP($F383,_xlfn._xlws.FILTER($F$454:$F$463,G$454:G$463&lt;&gt;""),_xlfn._xlws.FILTER(G$454:G$463,G$454:G$463&lt;&gt;"")))</f>
        <v/>
      </c>
      <c r="H383" s="89" t="str" cm="1">
        <f t="array" ref="H383">IF(H624="","",
H624*LOOKUP($F383,_xlfn._xlws.FILTER($F$454:$F$463,H$454:H$463&lt;&gt;""),_xlfn._xlws.FILTER(H$454:H$463,H$454:H$463&lt;&gt;"")))</f>
        <v/>
      </c>
      <c r="I383" s="90" t="str" cm="1">
        <f t="array" ref="I383">IF(I624="","",
I624*LOOKUP($F383,_xlfn._xlws.FILTER($F$454:$F$463,I$454:I$463&lt;&gt;""),_xlfn._xlws.FILTER(I$454:I$463,I$454:I$463&lt;&gt;"")))</f>
        <v/>
      </c>
      <c r="J383" s="91" t="str">
        <f t="shared" si="24"/>
        <v/>
      </c>
      <c r="K383" s="92" t="str" cm="1">
        <f t="array" ref="K383">IF(M624="","",
ROUND(M624*LOOKUP($F383,_xlfn._xlws.FILTER($F$468:$F$477,G$468:G$477&lt;&gt;""),_xlfn._xlws.FILTER(G$468:G$477,G$468:G$477&lt;&gt;""))/LOOKUP($F383,_xlfn._xlws.FILTER($F$468:$F$477,H$468:H$477&lt;&gt;""),_xlfn._xlws.FILTER(H$468:H$477,H$468:H$477&lt;&gt;"")),1))</f>
        <v/>
      </c>
      <c r="L383" s="86" t="str">
        <f t="shared" si="25"/>
        <v/>
      </c>
      <c r="M383" s="78" t="str">
        <f t="shared" si="23"/>
        <v/>
      </c>
      <c r="N383" s="12"/>
      <c r="O383" s="24">
        <v>49583</v>
      </c>
      <c r="P383" s="87" t="str">
        <f t="shared" si="26"/>
        <v/>
      </c>
      <c r="Q383" s="87" t="str">
        <f t="shared" si="27"/>
        <v/>
      </c>
      <c r="R383" s="87" t="str">
        <f t="shared" si="28"/>
        <v/>
      </c>
      <c r="S383" s="87" t="str">
        <f t="shared" si="29"/>
        <v/>
      </c>
      <c r="T383" s="87" t="str">
        <f t="shared" si="30"/>
        <v/>
      </c>
      <c r="U383" s="78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9" t="str" cm="1">
        <f t="array" ref="G384">IF(G625="","",
G625*LOOKUP($F384,_xlfn._xlws.FILTER($F$454:$F$463,G$454:G$463&lt;&gt;""),_xlfn._xlws.FILTER(G$454:G$463,G$454:G$463&lt;&gt;"")))</f>
        <v/>
      </c>
      <c r="H384" s="89" t="str" cm="1">
        <f t="array" ref="H384">IF(H625="","",
H625*LOOKUP($F384,_xlfn._xlws.FILTER($F$454:$F$463,H$454:H$463&lt;&gt;""),_xlfn._xlws.FILTER(H$454:H$463,H$454:H$463&lt;&gt;"")))</f>
        <v/>
      </c>
      <c r="I384" s="90" t="str" cm="1">
        <f t="array" ref="I384">IF(I625="","",
I625*LOOKUP($F384,_xlfn._xlws.FILTER($F$454:$F$463,I$454:I$463&lt;&gt;""),_xlfn._xlws.FILTER(I$454:I$463,I$454:I$463&lt;&gt;"")))</f>
        <v/>
      </c>
      <c r="J384" s="91" t="str">
        <f t="shared" si="24"/>
        <v/>
      </c>
      <c r="K384" s="92" t="str" cm="1">
        <f t="array" ref="K384">IF(M625="","",
ROUND(M625*LOOKUP($F384,_xlfn._xlws.FILTER($F$468:$F$477,G$468:G$477&lt;&gt;""),_xlfn._xlws.FILTER(G$468:G$477,G$468:G$477&lt;&gt;""))/LOOKUP($F384,_xlfn._xlws.FILTER($F$468:$F$477,H$468:H$477&lt;&gt;""),_xlfn._xlws.FILTER(H$468:H$477,H$468:H$477&lt;&gt;"")),1))</f>
        <v/>
      </c>
      <c r="L384" s="86" t="str">
        <f t="shared" si="25"/>
        <v/>
      </c>
      <c r="M384" s="78" t="str">
        <f t="shared" si="23"/>
        <v/>
      </c>
      <c r="N384" s="12"/>
      <c r="O384" s="24">
        <v>49614</v>
      </c>
      <c r="P384" s="87" t="str">
        <f t="shared" si="26"/>
        <v/>
      </c>
      <c r="Q384" s="87" t="str">
        <f t="shared" si="27"/>
        <v/>
      </c>
      <c r="R384" s="87" t="str">
        <f t="shared" si="28"/>
        <v/>
      </c>
      <c r="S384" s="87" t="str">
        <f t="shared" si="29"/>
        <v/>
      </c>
      <c r="T384" s="87" t="str">
        <f t="shared" si="30"/>
        <v/>
      </c>
      <c r="U384" s="78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9" t="str" cm="1">
        <f t="array" ref="G385">IF(G626="","",
G626*LOOKUP($F385,_xlfn._xlws.FILTER($F$454:$F$463,G$454:G$463&lt;&gt;""),_xlfn._xlws.FILTER(G$454:G$463,G$454:G$463&lt;&gt;"")))</f>
        <v/>
      </c>
      <c r="H385" s="89" t="str" cm="1">
        <f t="array" ref="H385">IF(H626="","",
H626*LOOKUP($F385,_xlfn._xlws.FILTER($F$454:$F$463,H$454:H$463&lt;&gt;""),_xlfn._xlws.FILTER(H$454:H$463,H$454:H$463&lt;&gt;"")))</f>
        <v/>
      </c>
      <c r="I385" s="90" t="str" cm="1">
        <f t="array" ref="I385">IF(I626="","",
I626*LOOKUP($F385,_xlfn._xlws.FILTER($F$454:$F$463,I$454:I$463&lt;&gt;""),_xlfn._xlws.FILTER(I$454:I$463,I$454:I$463&lt;&gt;"")))</f>
        <v/>
      </c>
      <c r="J385" s="91" t="str">
        <f t="shared" si="24"/>
        <v/>
      </c>
      <c r="K385" s="92" t="str" cm="1">
        <f t="array" ref="K385">IF(M626="","",
ROUND(M626*LOOKUP($F385,_xlfn._xlws.FILTER($F$468:$F$477,G$468:G$477&lt;&gt;""),_xlfn._xlws.FILTER(G$468:G$477,G$468:G$477&lt;&gt;""))/LOOKUP($F385,_xlfn._xlws.FILTER($F$468:$F$477,H$468:H$477&lt;&gt;""),_xlfn._xlws.FILTER(H$468:H$477,H$468:H$477&lt;&gt;"")),1))</f>
        <v/>
      </c>
      <c r="L385" s="86" t="str">
        <f t="shared" si="25"/>
        <v/>
      </c>
      <c r="M385" s="78" t="str">
        <f t="shared" si="23"/>
        <v/>
      </c>
      <c r="N385" s="12"/>
      <c r="O385" s="24">
        <v>49644</v>
      </c>
      <c r="P385" s="87" t="str">
        <f t="shared" si="26"/>
        <v/>
      </c>
      <c r="Q385" s="87" t="str">
        <f t="shared" si="27"/>
        <v/>
      </c>
      <c r="R385" s="87" t="str">
        <f t="shared" si="28"/>
        <v/>
      </c>
      <c r="S385" s="87" t="str">
        <f t="shared" si="29"/>
        <v/>
      </c>
      <c r="T385" s="87" t="str">
        <f t="shared" si="30"/>
        <v/>
      </c>
      <c r="U385" s="78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9" t="str" cm="1">
        <f t="array" ref="G386">IF(G627="","",
G627*LOOKUP($F386,_xlfn._xlws.FILTER($F$454:$F$463,G$454:G$463&lt;&gt;""),_xlfn._xlws.FILTER(G$454:G$463,G$454:G$463&lt;&gt;"")))</f>
        <v/>
      </c>
      <c r="H386" s="89" t="str" cm="1">
        <f t="array" ref="H386">IF(H627="","",
H627*LOOKUP($F386,_xlfn._xlws.FILTER($F$454:$F$463,H$454:H$463&lt;&gt;""),_xlfn._xlws.FILTER(H$454:H$463,H$454:H$463&lt;&gt;"")))</f>
        <v/>
      </c>
      <c r="I386" s="90" t="str" cm="1">
        <f t="array" ref="I386">IF(I627="","",
I627*LOOKUP($F386,_xlfn._xlws.FILTER($F$454:$F$463,I$454:I$463&lt;&gt;""),_xlfn._xlws.FILTER(I$454:I$463,I$454:I$463&lt;&gt;"")))</f>
        <v/>
      </c>
      <c r="J386" s="91" t="str">
        <f t="shared" si="24"/>
        <v/>
      </c>
      <c r="K386" s="92" t="str" cm="1">
        <f t="array" ref="K386">IF(M627="","",
ROUND(M627*LOOKUP($F386,_xlfn._xlws.FILTER($F$468:$F$477,G$468:G$477&lt;&gt;""),_xlfn._xlws.FILTER(G$468:G$477,G$468:G$477&lt;&gt;""))/LOOKUP($F386,_xlfn._xlws.FILTER($F$468:$F$477,H$468:H$477&lt;&gt;""),_xlfn._xlws.FILTER(H$468:H$477,H$468:H$477&lt;&gt;"")),1))</f>
        <v/>
      </c>
      <c r="L386" s="86" t="str">
        <f t="shared" si="25"/>
        <v/>
      </c>
      <c r="M386" s="78" t="str">
        <f t="shared" si="23"/>
        <v/>
      </c>
      <c r="N386" s="12"/>
      <c r="O386" s="24">
        <v>49675</v>
      </c>
      <c r="P386" s="87" t="str">
        <f t="shared" si="26"/>
        <v/>
      </c>
      <c r="Q386" s="87" t="str">
        <f t="shared" si="27"/>
        <v/>
      </c>
      <c r="R386" s="87" t="str">
        <f t="shared" si="28"/>
        <v/>
      </c>
      <c r="S386" s="87" t="str">
        <f t="shared" si="29"/>
        <v/>
      </c>
      <c r="T386" s="87" t="str">
        <f t="shared" si="30"/>
        <v/>
      </c>
      <c r="U386" s="78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9" t="str" cm="1">
        <f t="array" ref="G387">IF(G628="","",
G628*LOOKUP($F387,_xlfn._xlws.FILTER($F$454:$F$463,G$454:G$463&lt;&gt;""),_xlfn._xlws.FILTER(G$454:G$463,G$454:G$463&lt;&gt;"")))</f>
        <v/>
      </c>
      <c r="H387" s="89" t="str" cm="1">
        <f t="array" ref="H387">IF(H628="","",
H628*LOOKUP($F387,_xlfn._xlws.FILTER($F$454:$F$463,H$454:H$463&lt;&gt;""),_xlfn._xlws.FILTER(H$454:H$463,H$454:H$463&lt;&gt;"")))</f>
        <v/>
      </c>
      <c r="I387" s="90" t="str" cm="1">
        <f t="array" ref="I387">IF(I628="","",
I628*LOOKUP($F387,_xlfn._xlws.FILTER($F$454:$F$463,I$454:I$463&lt;&gt;""),_xlfn._xlws.FILTER(I$454:I$463,I$454:I$463&lt;&gt;"")))</f>
        <v/>
      </c>
      <c r="J387" s="91" t="str">
        <f t="shared" si="24"/>
        <v/>
      </c>
      <c r="K387" s="92" t="str" cm="1">
        <f t="array" ref="K387">IF(M628="","",
ROUND(M628*LOOKUP($F387,_xlfn._xlws.FILTER($F$468:$F$477,G$468:G$477&lt;&gt;""),_xlfn._xlws.FILTER(G$468:G$477,G$468:G$477&lt;&gt;""))/LOOKUP($F387,_xlfn._xlws.FILTER($F$468:$F$477,H$468:H$477&lt;&gt;""),_xlfn._xlws.FILTER(H$468:H$477,H$468:H$477&lt;&gt;"")),1))</f>
        <v/>
      </c>
      <c r="L387" s="86" t="str">
        <f t="shared" si="25"/>
        <v/>
      </c>
      <c r="M387" s="78" t="str">
        <f t="shared" si="23"/>
        <v/>
      </c>
      <c r="N387" s="12"/>
      <c r="O387" s="24">
        <v>49706</v>
      </c>
      <c r="P387" s="87" t="str">
        <f t="shared" si="26"/>
        <v/>
      </c>
      <c r="Q387" s="87" t="str">
        <f t="shared" si="27"/>
        <v/>
      </c>
      <c r="R387" s="87" t="str">
        <f t="shared" si="28"/>
        <v/>
      </c>
      <c r="S387" s="87" t="str">
        <f t="shared" si="29"/>
        <v/>
      </c>
      <c r="T387" s="87" t="str">
        <f t="shared" si="30"/>
        <v/>
      </c>
      <c r="U387" s="78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9" t="str" cm="1">
        <f t="array" ref="G388">IF(G629="","",
G629*LOOKUP($F388,_xlfn._xlws.FILTER($F$454:$F$463,G$454:G$463&lt;&gt;""),_xlfn._xlws.FILTER(G$454:G$463,G$454:G$463&lt;&gt;"")))</f>
        <v/>
      </c>
      <c r="H388" s="89" t="str" cm="1">
        <f t="array" ref="H388">IF(H629="","",
H629*LOOKUP($F388,_xlfn._xlws.FILTER($F$454:$F$463,H$454:H$463&lt;&gt;""),_xlfn._xlws.FILTER(H$454:H$463,H$454:H$463&lt;&gt;"")))</f>
        <v/>
      </c>
      <c r="I388" s="90" t="str" cm="1">
        <f t="array" ref="I388">IF(I629="","",
I629*LOOKUP($F388,_xlfn._xlws.FILTER($F$454:$F$463,I$454:I$463&lt;&gt;""),_xlfn._xlws.FILTER(I$454:I$463,I$454:I$463&lt;&gt;"")))</f>
        <v/>
      </c>
      <c r="J388" s="91" t="str">
        <f t="shared" si="24"/>
        <v/>
      </c>
      <c r="K388" s="92" t="str" cm="1">
        <f t="array" ref="K388">IF(M629="","",
ROUND(M629*LOOKUP($F388,_xlfn._xlws.FILTER($F$468:$F$477,G$468:G$477&lt;&gt;""),_xlfn._xlws.FILTER(G$468:G$477,G$468:G$477&lt;&gt;""))/LOOKUP($F388,_xlfn._xlws.FILTER($F$468:$F$477,H$468:H$477&lt;&gt;""),_xlfn._xlws.FILTER(H$468:H$477,H$468:H$477&lt;&gt;"")),1))</f>
        <v/>
      </c>
      <c r="L388" s="86" t="str">
        <f t="shared" si="25"/>
        <v/>
      </c>
      <c r="M388" s="78" t="str">
        <f t="shared" si="23"/>
        <v/>
      </c>
      <c r="N388" s="12"/>
      <c r="O388" s="24">
        <v>49735</v>
      </c>
      <c r="P388" s="87" t="str">
        <f t="shared" si="26"/>
        <v/>
      </c>
      <c r="Q388" s="87" t="str">
        <f t="shared" si="27"/>
        <v/>
      </c>
      <c r="R388" s="87" t="str">
        <f t="shared" si="28"/>
        <v/>
      </c>
      <c r="S388" s="87" t="str">
        <f t="shared" si="29"/>
        <v/>
      </c>
      <c r="T388" s="87" t="str">
        <f t="shared" si="30"/>
        <v/>
      </c>
      <c r="U388" s="78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9" t="str" cm="1">
        <f t="array" ref="G389">IF(G630="","",
G630*LOOKUP($F389,_xlfn._xlws.FILTER($F$454:$F$463,G$454:G$463&lt;&gt;""),_xlfn._xlws.FILTER(G$454:G$463,G$454:G$463&lt;&gt;"")))</f>
        <v/>
      </c>
      <c r="H389" s="89" t="str" cm="1">
        <f t="array" ref="H389">IF(H630="","",
H630*LOOKUP($F389,_xlfn._xlws.FILTER($F$454:$F$463,H$454:H$463&lt;&gt;""),_xlfn._xlws.FILTER(H$454:H$463,H$454:H$463&lt;&gt;"")))</f>
        <v/>
      </c>
      <c r="I389" s="90" t="str" cm="1">
        <f t="array" ref="I389">IF(I630="","",
I630*LOOKUP($F389,_xlfn._xlws.FILTER($F$454:$F$463,I$454:I$463&lt;&gt;""),_xlfn._xlws.FILTER(I$454:I$463,I$454:I$463&lt;&gt;"")))</f>
        <v/>
      </c>
      <c r="J389" s="91" t="str">
        <f t="shared" si="24"/>
        <v/>
      </c>
      <c r="K389" s="92" t="str" cm="1">
        <f t="array" ref="K389">IF(M630="","",
ROUND(M630*LOOKUP($F389,_xlfn._xlws.FILTER($F$468:$F$477,G$468:G$477&lt;&gt;""),_xlfn._xlws.FILTER(G$468:G$477,G$468:G$477&lt;&gt;""))/LOOKUP($F389,_xlfn._xlws.FILTER($F$468:$F$477,H$468:H$477&lt;&gt;""),_xlfn._xlws.FILTER(H$468:H$477,H$468:H$477&lt;&gt;"")),1))</f>
        <v/>
      </c>
      <c r="L389" s="86" t="str">
        <f t="shared" si="25"/>
        <v/>
      </c>
      <c r="M389" s="78" t="str">
        <f t="shared" si="23"/>
        <v/>
      </c>
      <c r="N389" s="12"/>
      <c r="O389" s="24">
        <v>49766</v>
      </c>
      <c r="P389" s="87" t="str">
        <f t="shared" si="26"/>
        <v/>
      </c>
      <c r="Q389" s="87" t="str">
        <f t="shared" si="27"/>
        <v/>
      </c>
      <c r="R389" s="87" t="str">
        <f t="shared" si="28"/>
        <v/>
      </c>
      <c r="S389" s="87" t="str">
        <f t="shared" si="29"/>
        <v/>
      </c>
      <c r="T389" s="87" t="str">
        <f t="shared" si="30"/>
        <v/>
      </c>
      <c r="U389" s="78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9" t="str" cm="1">
        <f t="array" ref="G390">IF(G631="","",
G631*LOOKUP($F390,_xlfn._xlws.FILTER($F$454:$F$463,G$454:G$463&lt;&gt;""),_xlfn._xlws.FILTER(G$454:G$463,G$454:G$463&lt;&gt;"")))</f>
        <v/>
      </c>
      <c r="H390" s="89" t="str" cm="1">
        <f t="array" ref="H390">IF(H631="","",
H631*LOOKUP($F390,_xlfn._xlws.FILTER($F$454:$F$463,H$454:H$463&lt;&gt;""),_xlfn._xlws.FILTER(H$454:H$463,H$454:H$463&lt;&gt;"")))</f>
        <v/>
      </c>
      <c r="I390" s="90" t="str" cm="1">
        <f t="array" ref="I390">IF(I631="","",
I631*LOOKUP($F390,_xlfn._xlws.FILTER($F$454:$F$463,I$454:I$463&lt;&gt;""),_xlfn._xlws.FILTER(I$454:I$463,I$454:I$463&lt;&gt;"")))</f>
        <v/>
      </c>
      <c r="J390" s="91" t="str">
        <f t="shared" si="24"/>
        <v/>
      </c>
      <c r="K390" s="92" t="str" cm="1">
        <f t="array" ref="K390">IF(M631="","",
ROUND(M631*LOOKUP($F390,_xlfn._xlws.FILTER($F$468:$F$477,G$468:G$477&lt;&gt;""),_xlfn._xlws.FILTER(G$468:G$477,G$468:G$477&lt;&gt;""))/LOOKUP($F390,_xlfn._xlws.FILTER($F$468:$F$477,H$468:H$477&lt;&gt;""),_xlfn._xlws.FILTER(H$468:H$477,H$468:H$477&lt;&gt;"")),1))</f>
        <v/>
      </c>
      <c r="L390" s="86" t="str">
        <f t="shared" si="25"/>
        <v/>
      </c>
      <c r="M390" s="78" t="str">
        <f t="shared" si="23"/>
        <v/>
      </c>
      <c r="N390" s="12"/>
      <c r="O390" s="24">
        <v>49796</v>
      </c>
      <c r="P390" s="87" t="str">
        <f t="shared" si="26"/>
        <v/>
      </c>
      <c r="Q390" s="87" t="str">
        <f t="shared" si="27"/>
        <v/>
      </c>
      <c r="R390" s="87" t="str">
        <f t="shared" si="28"/>
        <v/>
      </c>
      <c r="S390" s="87" t="str">
        <f t="shared" si="29"/>
        <v/>
      </c>
      <c r="T390" s="87" t="str">
        <f t="shared" si="30"/>
        <v/>
      </c>
      <c r="U390" s="78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9" t="str" cm="1">
        <f t="array" ref="G391">IF(G632="","",
G632*LOOKUP($F391,_xlfn._xlws.FILTER($F$454:$F$463,G$454:G$463&lt;&gt;""),_xlfn._xlws.FILTER(G$454:G$463,G$454:G$463&lt;&gt;"")))</f>
        <v/>
      </c>
      <c r="H391" s="89" t="str" cm="1">
        <f t="array" ref="H391">IF(H632="","",
H632*LOOKUP($F391,_xlfn._xlws.FILTER($F$454:$F$463,H$454:H$463&lt;&gt;""),_xlfn._xlws.FILTER(H$454:H$463,H$454:H$463&lt;&gt;"")))</f>
        <v/>
      </c>
      <c r="I391" s="90" t="str" cm="1">
        <f t="array" ref="I391">IF(I632="","",
I632*LOOKUP($F391,_xlfn._xlws.FILTER($F$454:$F$463,I$454:I$463&lt;&gt;""),_xlfn._xlws.FILTER(I$454:I$463,I$454:I$463&lt;&gt;"")))</f>
        <v/>
      </c>
      <c r="J391" s="91" t="str">
        <f t="shared" si="24"/>
        <v/>
      </c>
      <c r="K391" s="92" t="str" cm="1">
        <f t="array" ref="K391">IF(M632="","",
ROUND(M632*LOOKUP($F391,_xlfn._xlws.FILTER($F$468:$F$477,G$468:G$477&lt;&gt;""),_xlfn._xlws.FILTER(G$468:G$477,G$468:G$477&lt;&gt;""))/LOOKUP($F391,_xlfn._xlws.FILTER($F$468:$F$477,H$468:H$477&lt;&gt;""),_xlfn._xlws.FILTER(H$468:H$477,H$468:H$477&lt;&gt;"")),1))</f>
        <v/>
      </c>
      <c r="L391" s="86" t="str">
        <f t="shared" si="25"/>
        <v/>
      </c>
      <c r="M391" s="78" t="str">
        <f t="shared" si="23"/>
        <v/>
      </c>
      <c r="N391" s="12"/>
      <c r="O391" s="24">
        <v>49827</v>
      </c>
      <c r="P391" s="87" t="str">
        <f t="shared" si="26"/>
        <v/>
      </c>
      <c r="Q391" s="87" t="str">
        <f t="shared" si="27"/>
        <v/>
      </c>
      <c r="R391" s="87" t="str">
        <f t="shared" si="28"/>
        <v/>
      </c>
      <c r="S391" s="87" t="str">
        <f t="shared" si="29"/>
        <v/>
      </c>
      <c r="T391" s="87" t="str">
        <f t="shared" si="30"/>
        <v/>
      </c>
      <c r="U391" s="78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9" t="str" cm="1">
        <f t="array" ref="G392">IF(G633="","",
G633*LOOKUP($F392,_xlfn._xlws.FILTER($F$454:$F$463,G$454:G$463&lt;&gt;""),_xlfn._xlws.FILTER(G$454:G$463,G$454:G$463&lt;&gt;"")))</f>
        <v/>
      </c>
      <c r="H392" s="89" t="str" cm="1">
        <f t="array" ref="H392">IF(H633="","",
H633*LOOKUP($F392,_xlfn._xlws.FILTER($F$454:$F$463,H$454:H$463&lt;&gt;""),_xlfn._xlws.FILTER(H$454:H$463,H$454:H$463&lt;&gt;"")))</f>
        <v/>
      </c>
      <c r="I392" s="90" t="str" cm="1">
        <f t="array" ref="I392">IF(I633="","",
I633*LOOKUP($F392,_xlfn._xlws.FILTER($F$454:$F$463,I$454:I$463&lt;&gt;""),_xlfn._xlws.FILTER(I$454:I$463,I$454:I$463&lt;&gt;"")))</f>
        <v/>
      </c>
      <c r="J392" s="91" t="str">
        <f t="shared" si="24"/>
        <v/>
      </c>
      <c r="K392" s="92" t="str" cm="1">
        <f t="array" ref="K392">IF(M633="","",
ROUND(M633*LOOKUP($F392,_xlfn._xlws.FILTER($F$468:$F$477,G$468:G$477&lt;&gt;""),_xlfn._xlws.FILTER(G$468:G$477,G$468:G$477&lt;&gt;""))/LOOKUP($F392,_xlfn._xlws.FILTER($F$468:$F$477,H$468:H$477&lt;&gt;""),_xlfn._xlws.FILTER(H$468:H$477,H$468:H$477&lt;&gt;"")),1))</f>
        <v/>
      </c>
      <c r="L392" s="86" t="str">
        <f t="shared" si="25"/>
        <v/>
      </c>
      <c r="M392" s="78" t="str">
        <f t="shared" si="23"/>
        <v/>
      </c>
      <c r="N392" s="12"/>
      <c r="O392" s="24">
        <v>49857</v>
      </c>
      <c r="P392" s="87" t="str">
        <f t="shared" si="26"/>
        <v/>
      </c>
      <c r="Q392" s="87" t="str">
        <f t="shared" si="27"/>
        <v/>
      </c>
      <c r="R392" s="87" t="str">
        <f t="shared" si="28"/>
        <v/>
      </c>
      <c r="S392" s="87" t="str">
        <f t="shared" si="29"/>
        <v/>
      </c>
      <c r="T392" s="87" t="str">
        <f t="shared" si="30"/>
        <v/>
      </c>
      <c r="U392" s="78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9" t="str" cm="1">
        <f t="array" ref="G393">IF(G634="","",
G634*LOOKUP($F393,_xlfn._xlws.FILTER($F$454:$F$463,G$454:G$463&lt;&gt;""),_xlfn._xlws.FILTER(G$454:G$463,G$454:G$463&lt;&gt;"")))</f>
        <v/>
      </c>
      <c r="H393" s="89" t="str" cm="1">
        <f t="array" ref="H393">IF(H634="","",
H634*LOOKUP($F393,_xlfn._xlws.FILTER($F$454:$F$463,H$454:H$463&lt;&gt;""),_xlfn._xlws.FILTER(H$454:H$463,H$454:H$463&lt;&gt;"")))</f>
        <v/>
      </c>
      <c r="I393" s="90" t="str" cm="1">
        <f t="array" ref="I393">IF(I634="","",
I634*LOOKUP($F393,_xlfn._xlws.FILTER($F$454:$F$463,I$454:I$463&lt;&gt;""),_xlfn._xlws.FILTER(I$454:I$463,I$454:I$463&lt;&gt;"")))</f>
        <v/>
      </c>
      <c r="J393" s="91" t="str">
        <f t="shared" si="24"/>
        <v/>
      </c>
      <c r="K393" s="92" t="str" cm="1">
        <f t="array" ref="K393">IF(M634="","",
ROUND(M634*LOOKUP($F393,_xlfn._xlws.FILTER($F$468:$F$477,G$468:G$477&lt;&gt;""),_xlfn._xlws.FILTER(G$468:G$477,G$468:G$477&lt;&gt;""))/LOOKUP($F393,_xlfn._xlws.FILTER($F$468:$F$477,H$468:H$477&lt;&gt;""),_xlfn._xlws.FILTER(H$468:H$477,H$468:H$477&lt;&gt;"")),1))</f>
        <v/>
      </c>
      <c r="L393" s="86" t="str">
        <f t="shared" si="25"/>
        <v/>
      </c>
      <c r="M393" s="78" t="str">
        <f t="shared" si="23"/>
        <v/>
      </c>
      <c r="N393" s="12"/>
      <c r="O393" s="24">
        <v>49888</v>
      </c>
      <c r="P393" s="87" t="str">
        <f t="shared" si="26"/>
        <v/>
      </c>
      <c r="Q393" s="87" t="str">
        <f t="shared" si="27"/>
        <v/>
      </c>
      <c r="R393" s="87" t="str">
        <f t="shared" si="28"/>
        <v/>
      </c>
      <c r="S393" s="87" t="str">
        <f t="shared" si="29"/>
        <v/>
      </c>
      <c r="T393" s="87" t="str">
        <f t="shared" si="30"/>
        <v/>
      </c>
      <c r="U393" s="78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9" t="str" cm="1">
        <f t="array" ref="G394">IF(G635="","",
G635*LOOKUP($F394,_xlfn._xlws.FILTER($F$454:$F$463,G$454:G$463&lt;&gt;""),_xlfn._xlws.FILTER(G$454:G$463,G$454:G$463&lt;&gt;"")))</f>
        <v/>
      </c>
      <c r="H394" s="89" t="str" cm="1">
        <f t="array" ref="H394">IF(H635="","",
H635*LOOKUP($F394,_xlfn._xlws.FILTER($F$454:$F$463,H$454:H$463&lt;&gt;""),_xlfn._xlws.FILTER(H$454:H$463,H$454:H$463&lt;&gt;"")))</f>
        <v/>
      </c>
      <c r="I394" s="90" t="str" cm="1">
        <f t="array" ref="I394">IF(I635="","",
I635*LOOKUP($F394,_xlfn._xlws.FILTER($F$454:$F$463,I$454:I$463&lt;&gt;""),_xlfn._xlws.FILTER(I$454:I$463,I$454:I$463&lt;&gt;"")))</f>
        <v/>
      </c>
      <c r="J394" s="91" t="str">
        <f t="shared" si="24"/>
        <v/>
      </c>
      <c r="K394" s="92" t="str" cm="1">
        <f t="array" ref="K394">IF(M635="","",
ROUND(M635*LOOKUP($F394,_xlfn._xlws.FILTER($F$468:$F$477,G$468:G$477&lt;&gt;""),_xlfn._xlws.FILTER(G$468:G$477,G$468:G$477&lt;&gt;""))/LOOKUP($F394,_xlfn._xlws.FILTER($F$468:$F$477,H$468:H$477&lt;&gt;""),_xlfn._xlws.FILTER(H$468:H$477,H$468:H$477&lt;&gt;"")),1))</f>
        <v/>
      </c>
      <c r="L394" s="86" t="str">
        <f t="shared" si="25"/>
        <v/>
      </c>
      <c r="M394" s="78" t="str">
        <f t="shared" si="23"/>
        <v/>
      </c>
      <c r="N394" s="12"/>
      <c r="O394" s="24">
        <v>49919</v>
      </c>
      <c r="P394" s="87" t="str">
        <f t="shared" si="26"/>
        <v/>
      </c>
      <c r="Q394" s="87" t="str">
        <f t="shared" si="27"/>
        <v/>
      </c>
      <c r="R394" s="87" t="str">
        <f t="shared" si="28"/>
        <v/>
      </c>
      <c r="S394" s="87" t="str">
        <f t="shared" si="29"/>
        <v/>
      </c>
      <c r="T394" s="87" t="str">
        <f t="shared" si="30"/>
        <v/>
      </c>
      <c r="U394" s="78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9" t="str" cm="1">
        <f t="array" ref="G395">IF(G636="","",
G636*LOOKUP($F395,_xlfn._xlws.FILTER($F$454:$F$463,G$454:G$463&lt;&gt;""),_xlfn._xlws.FILTER(G$454:G$463,G$454:G$463&lt;&gt;"")))</f>
        <v/>
      </c>
      <c r="H395" s="89" t="str" cm="1">
        <f t="array" ref="H395">IF(H636="","",
H636*LOOKUP($F395,_xlfn._xlws.FILTER($F$454:$F$463,H$454:H$463&lt;&gt;""),_xlfn._xlws.FILTER(H$454:H$463,H$454:H$463&lt;&gt;"")))</f>
        <v/>
      </c>
      <c r="I395" s="90" t="str" cm="1">
        <f t="array" ref="I395">IF(I636="","",
I636*LOOKUP($F395,_xlfn._xlws.FILTER($F$454:$F$463,I$454:I$463&lt;&gt;""),_xlfn._xlws.FILTER(I$454:I$463,I$454:I$463&lt;&gt;"")))</f>
        <v/>
      </c>
      <c r="J395" s="91" t="str">
        <f t="shared" si="24"/>
        <v/>
      </c>
      <c r="K395" s="92" t="str" cm="1">
        <f t="array" ref="K395">IF(M636="","",
ROUND(M636*LOOKUP($F395,_xlfn._xlws.FILTER($F$468:$F$477,G$468:G$477&lt;&gt;""),_xlfn._xlws.FILTER(G$468:G$477,G$468:G$477&lt;&gt;""))/LOOKUP($F395,_xlfn._xlws.FILTER($F$468:$F$477,H$468:H$477&lt;&gt;""),_xlfn._xlws.FILTER(H$468:H$477,H$468:H$477&lt;&gt;"")),1))</f>
        <v/>
      </c>
      <c r="L395" s="86" t="str">
        <f t="shared" si="25"/>
        <v/>
      </c>
      <c r="M395" s="78" t="str">
        <f t="shared" si="23"/>
        <v/>
      </c>
      <c r="N395" s="12"/>
      <c r="O395" s="24">
        <v>49949</v>
      </c>
      <c r="P395" s="87" t="str">
        <f t="shared" si="26"/>
        <v/>
      </c>
      <c r="Q395" s="87" t="str">
        <f t="shared" si="27"/>
        <v/>
      </c>
      <c r="R395" s="87" t="str">
        <f t="shared" si="28"/>
        <v/>
      </c>
      <c r="S395" s="87" t="str">
        <f t="shared" si="29"/>
        <v/>
      </c>
      <c r="T395" s="87" t="str">
        <f t="shared" si="30"/>
        <v/>
      </c>
      <c r="U395" s="78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9" t="str" cm="1">
        <f t="array" ref="G396">IF(G637="","",
G637*LOOKUP($F396,_xlfn._xlws.FILTER($F$454:$F$463,G$454:G$463&lt;&gt;""),_xlfn._xlws.FILTER(G$454:G$463,G$454:G$463&lt;&gt;"")))</f>
        <v/>
      </c>
      <c r="H396" s="89" t="str" cm="1">
        <f t="array" ref="H396">IF(H637="","",
H637*LOOKUP($F396,_xlfn._xlws.FILTER($F$454:$F$463,H$454:H$463&lt;&gt;""),_xlfn._xlws.FILTER(H$454:H$463,H$454:H$463&lt;&gt;"")))</f>
        <v/>
      </c>
      <c r="I396" s="90" t="str" cm="1">
        <f t="array" ref="I396">IF(I637="","",
I637*LOOKUP($F396,_xlfn._xlws.FILTER($F$454:$F$463,I$454:I$463&lt;&gt;""),_xlfn._xlws.FILTER(I$454:I$463,I$454:I$463&lt;&gt;"")))</f>
        <v/>
      </c>
      <c r="J396" s="91" t="str">
        <f t="shared" si="24"/>
        <v/>
      </c>
      <c r="K396" s="92" t="str" cm="1">
        <f t="array" ref="K396">IF(M637="","",
ROUND(M637*LOOKUP($F396,_xlfn._xlws.FILTER($F$468:$F$477,G$468:G$477&lt;&gt;""),_xlfn._xlws.FILTER(G$468:G$477,G$468:G$477&lt;&gt;""))/LOOKUP($F396,_xlfn._xlws.FILTER($F$468:$F$477,H$468:H$477&lt;&gt;""),_xlfn._xlws.FILTER(H$468:H$477,H$468:H$477&lt;&gt;"")),1))</f>
        <v/>
      </c>
      <c r="L396" s="86" t="str">
        <f t="shared" si="25"/>
        <v/>
      </c>
      <c r="M396" s="78" t="str">
        <f t="shared" si="23"/>
        <v/>
      </c>
      <c r="N396" s="12"/>
      <c r="O396" s="24">
        <v>49980</v>
      </c>
      <c r="P396" s="87" t="str">
        <f t="shared" si="26"/>
        <v/>
      </c>
      <c r="Q396" s="87" t="str">
        <f t="shared" si="27"/>
        <v/>
      </c>
      <c r="R396" s="87" t="str">
        <f t="shared" si="28"/>
        <v/>
      </c>
      <c r="S396" s="87" t="str">
        <f t="shared" si="29"/>
        <v/>
      </c>
      <c r="T396" s="87" t="str">
        <f t="shared" si="30"/>
        <v/>
      </c>
      <c r="U396" s="78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9" t="str" cm="1">
        <f t="array" ref="G397">IF(G638="","",
G638*LOOKUP($F397,_xlfn._xlws.FILTER($F$454:$F$463,G$454:G$463&lt;&gt;""),_xlfn._xlws.FILTER(G$454:G$463,G$454:G$463&lt;&gt;"")))</f>
        <v/>
      </c>
      <c r="H397" s="89" t="str" cm="1">
        <f t="array" ref="H397">IF(H638="","",
H638*LOOKUP($F397,_xlfn._xlws.FILTER($F$454:$F$463,H$454:H$463&lt;&gt;""),_xlfn._xlws.FILTER(H$454:H$463,H$454:H$463&lt;&gt;"")))</f>
        <v/>
      </c>
      <c r="I397" s="90" t="str" cm="1">
        <f t="array" ref="I397">IF(I638="","",
I638*LOOKUP($F397,_xlfn._xlws.FILTER($F$454:$F$463,I$454:I$463&lt;&gt;""),_xlfn._xlws.FILTER(I$454:I$463,I$454:I$463&lt;&gt;"")))</f>
        <v/>
      </c>
      <c r="J397" s="91" t="str">
        <f t="shared" si="24"/>
        <v/>
      </c>
      <c r="K397" s="92" t="str" cm="1">
        <f t="array" ref="K397">IF(M638="","",
ROUND(M638*LOOKUP($F397,_xlfn._xlws.FILTER($F$468:$F$477,G$468:G$477&lt;&gt;""),_xlfn._xlws.FILTER(G$468:G$477,G$468:G$477&lt;&gt;""))/LOOKUP($F397,_xlfn._xlws.FILTER($F$468:$F$477,H$468:H$477&lt;&gt;""),_xlfn._xlws.FILTER(H$468:H$477,H$468:H$477&lt;&gt;"")),1))</f>
        <v/>
      </c>
      <c r="L397" s="86" t="str">
        <f t="shared" si="25"/>
        <v/>
      </c>
      <c r="M397" s="78" t="str">
        <f t="shared" si="23"/>
        <v/>
      </c>
      <c r="N397" s="12"/>
      <c r="O397" s="24">
        <v>50010</v>
      </c>
      <c r="P397" s="87" t="str">
        <f t="shared" si="26"/>
        <v/>
      </c>
      <c r="Q397" s="87" t="str">
        <f t="shared" si="27"/>
        <v/>
      </c>
      <c r="R397" s="87" t="str">
        <f t="shared" si="28"/>
        <v/>
      </c>
      <c r="S397" s="87" t="str">
        <f t="shared" si="29"/>
        <v/>
      </c>
      <c r="T397" s="87" t="str">
        <f t="shared" si="30"/>
        <v/>
      </c>
      <c r="U397" s="78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9" t="str" cm="1">
        <f t="array" ref="G398">IF(G639="","",
G639*LOOKUP($F398,_xlfn._xlws.FILTER($F$454:$F$463,G$454:G$463&lt;&gt;""),_xlfn._xlws.FILTER(G$454:G$463,G$454:G$463&lt;&gt;"")))</f>
        <v/>
      </c>
      <c r="H398" s="89" t="str" cm="1">
        <f t="array" ref="H398">IF(H639="","",
H639*LOOKUP($F398,_xlfn._xlws.FILTER($F$454:$F$463,H$454:H$463&lt;&gt;""),_xlfn._xlws.FILTER(H$454:H$463,H$454:H$463&lt;&gt;"")))</f>
        <v/>
      </c>
      <c r="I398" s="90" t="str" cm="1">
        <f t="array" ref="I398">IF(I639="","",
I639*LOOKUP($F398,_xlfn._xlws.FILTER($F$454:$F$463,I$454:I$463&lt;&gt;""),_xlfn._xlws.FILTER(I$454:I$463,I$454:I$463&lt;&gt;"")))</f>
        <v/>
      </c>
      <c r="J398" s="91" t="str">
        <f t="shared" si="24"/>
        <v/>
      </c>
      <c r="K398" s="92" t="str" cm="1">
        <f t="array" ref="K398">IF(M639="","",
ROUND(M639*LOOKUP($F398,_xlfn._xlws.FILTER($F$468:$F$477,G$468:G$477&lt;&gt;""),_xlfn._xlws.FILTER(G$468:G$477,G$468:G$477&lt;&gt;""))/LOOKUP($F398,_xlfn._xlws.FILTER($F$468:$F$477,H$468:H$477&lt;&gt;""),_xlfn._xlws.FILTER(H$468:H$477,H$468:H$477&lt;&gt;"")),1))</f>
        <v/>
      </c>
      <c r="L398" s="86" t="str">
        <f t="shared" si="25"/>
        <v/>
      </c>
      <c r="M398" s="78" t="str">
        <f t="shared" si="23"/>
        <v/>
      </c>
      <c r="N398" s="12"/>
      <c r="O398" s="24">
        <v>50041</v>
      </c>
      <c r="P398" s="87" t="str">
        <f t="shared" si="26"/>
        <v/>
      </c>
      <c r="Q398" s="87" t="str">
        <f t="shared" si="27"/>
        <v/>
      </c>
      <c r="R398" s="87" t="str">
        <f t="shared" si="28"/>
        <v/>
      </c>
      <c r="S398" s="87" t="str">
        <f t="shared" si="29"/>
        <v/>
      </c>
      <c r="T398" s="87" t="str">
        <f t="shared" si="30"/>
        <v/>
      </c>
      <c r="U398" s="78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9" t="str" cm="1">
        <f t="array" ref="G399">IF(G640="","",
G640*LOOKUP($F399,_xlfn._xlws.FILTER($F$454:$F$463,G$454:G$463&lt;&gt;""),_xlfn._xlws.FILTER(G$454:G$463,G$454:G$463&lt;&gt;"")))</f>
        <v/>
      </c>
      <c r="H399" s="89" t="str" cm="1">
        <f t="array" ref="H399">IF(H640="","",
H640*LOOKUP($F399,_xlfn._xlws.FILTER($F$454:$F$463,H$454:H$463&lt;&gt;""),_xlfn._xlws.FILTER(H$454:H$463,H$454:H$463&lt;&gt;"")))</f>
        <v/>
      </c>
      <c r="I399" s="90" t="str" cm="1">
        <f t="array" ref="I399">IF(I640="","",
I640*LOOKUP($F399,_xlfn._xlws.FILTER($F$454:$F$463,I$454:I$463&lt;&gt;""),_xlfn._xlws.FILTER(I$454:I$463,I$454:I$463&lt;&gt;"")))</f>
        <v/>
      </c>
      <c r="J399" s="91" t="str">
        <f t="shared" si="24"/>
        <v/>
      </c>
      <c r="K399" s="92" t="str" cm="1">
        <f t="array" ref="K399">IF(M640="","",
ROUND(M640*LOOKUP($F399,_xlfn._xlws.FILTER($F$468:$F$477,G$468:G$477&lt;&gt;""),_xlfn._xlws.FILTER(G$468:G$477,G$468:G$477&lt;&gt;""))/LOOKUP($F399,_xlfn._xlws.FILTER($F$468:$F$477,H$468:H$477&lt;&gt;""),_xlfn._xlws.FILTER(H$468:H$477,H$468:H$477&lt;&gt;"")),1))</f>
        <v/>
      </c>
      <c r="L399" s="86" t="str">
        <f t="shared" si="25"/>
        <v/>
      </c>
      <c r="M399" s="78" t="str">
        <f t="shared" si="23"/>
        <v/>
      </c>
      <c r="N399" s="12"/>
      <c r="O399" s="24">
        <v>50072</v>
      </c>
      <c r="P399" s="87" t="str">
        <f t="shared" si="26"/>
        <v/>
      </c>
      <c r="Q399" s="87" t="str">
        <f t="shared" si="27"/>
        <v/>
      </c>
      <c r="R399" s="87" t="str">
        <f t="shared" si="28"/>
        <v/>
      </c>
      <c r="S399" s="87" t="str">
        <f t="shared" si="29"/>
        <v/>
      </c>
      <c r="T399" s="87" t="str">
        <f t="shared" si="30"/>
        <v/>
      </c>
      <c r="U399" s="78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9" t="str" cm="1">
        <f t="array" ref="G400">IF(G641="","",
G641*LOOKUP($F400,_xlfn._xlws.FILTER($F$454:$F$463,G$454:G$463&lt;&gt;""),_xlfn._xlws.FILTER(G$454:G$463,G$454:G$463&lt;&gt;"")))</f>
        <v/>
      </c>
      <c r="H400" s="89" t="str" cm="1">
        <f t="array" ref="H400">IF(H641="","",
H641*LOOKUP($F400,_xlfn._xlws.FILTER($F$454:$F$463,H$454:H$463&lt;&gt;""),_xlfn._xlws.FILTER(H$454:H$463,H$454:H$463&lt;&gt;"")))</f>
        <v/>
      </c>
      <c r="I400" s="90" t="str" cm="1">
        <f t="array" ref="I400">IF(I641="","",
I641*LOOKUP($F400,_xlfn._xlws.FILTER($F$454:$F$463,I$454:I$463&lt;&gt;""),_xlfn._xlws.FILTER(I$454:I$463,I$454:I$463&lt;&gt;"")))</f>
        <v/>
      </c>
      <c r="J400" s="91" t="str">
        <f t="shared" si="24"/>
        <v/>
      </c>
      <c r="K400" s="92" t="str" cm="1">
        <f t="array" ref="K400">IF(M641="","",
ROUND(M641*LOOKUP($F400,_xlfn._xlws.FILTER($F$468:$F$477,G$468:G$477&lt;&gt;""),_xlfn._xlws.FILTER(G$468:G$477,G$468:G$477&lt;&gt;""))/LOOKUP($F400,_xlfn._xlws.FILTER($F$468:$F$477,H$468:H$477&lt;&gt;""),_xlfn._xlws.FILTER(H$468:H$477,H$468:H$477&lt;&gt;"")),1))</f>
        <v/>
      </c>
      <c r="L400" s="86" t="str">
        <f t="shared" si="25"/>
        <v/>
      </c>
      <c r="M400" s="78" t="str">
        <f t="shared" si="23"/>
        <v/>
      </c>
      <c r="N400" s="12"/>
      <c r="O400" s="24">
        <v>50100</v>
      </c>
      <c r="P400" s="87" t="str">
        <f t="shared" si="26"/>
        <v/>
      </c>
      <c r="Q400" s="87" t="str">
        <f t="shared" si="27"/>
        <v/>
      </c>
      <c r="R400" s="87" t="str">
        <f t="shared" si="28"/>
        <v/>
      </c>
      <c r="S400" s="87" t="str">
        <f t="shared" si="29"/>
        <v/>
      </c>
      <c r="T400" s="87" t="str">
        <f t="shared" si="30"/>
        <v/>
      </c>
      <c r="U400" s="78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9" t="str" cm="1">
        <f t="array" ref="G401">IF(G642="","",
G642*LOOKUP($F401,_xlfn._xlws.FILTER($F$454:$F$463,G$454:G$463&lt;&gt;""),_xlfn._xlws.FILTER(G$454:G$463,G$454:G$463&lt;&gt;"")))</f>
        <v/>
      </c>
      <c r="H401" s="89" t="str" cm="1">
        <f t="array" ref="H401">IF(H642="","",
H642*LOOKUP($F401,_xlfn._xlws.FILTER($F$454:$F$463,H$454:H$463&lt;&gt;""),_xlfn._xlws.FILTER(H$454:H$463,H$454:H$463&lt;&gt;"")))</f>
        <v/>
      </c>
      <c r="I401" s="90" t="str" cm="1">
        <f t="array" ref="I401">IF(I642="","",
I642*LOOKUP($F401,_xlfn._xlws.FILTER($F$454:$F$463,I$454:I$463&lt;&gt;""),_xlfn._xlws.FILTER(I$454:I$463,I$454:I$463&lt;&gt;"")))</f>
        <v/>
      </c>
      <c r="J401" s="91" t="str">
        <f t="shared" si="24"/>
        <v/>
      </c>
      <c r="K401" s="92" t="str" cm="1">
        <f t="array" ref="K401">IF(M642="","",
ROUND(M642*LOOKUP($F401,_xlfn._xlws.FILTER($F$468:$F$477,G$468:G$477&lt;&gt;""),_xlfn._xlws.FILTER(G$468:G$477,G$468:G$477&lt;&gt;""))/LOOKUP($F401,_xlfn._xlws.FILTER($F$468:$F$477,H$468:H$477&lt;&gt;""),_xlfn._xlws.FILTER(H$468:H$477,H$468:H$477&lt;&gt;"")),1))</f>
        <v/>
      </c>
      <c r="L401" s="86" t="str">
        <f t="shared" si="25"/>
        <v/>
      </c>
      <c r="M401" s="78" t="str">
        <f t="shared" si="23"/>
        <v/>
      </c>
      <c r="N401" s="12"/>
      <c r="O401" s="24">
        <v>50131</v>
      </c>
      <c r="P401" s="87" t="str">
        <f t="shared" si="26"/>
        <v/>
      </c>
      <c r="Q401" s="87" t="str">
        <f t="shared" si="27"/>
        <v/>
      </c>
      <c r="R401" s="87" t="str">
        <f t="shared" si="28"/>
        <v/>
      </c>
      <c r="S401" s="87" t="str">
        <f t="shared" si="29"/>
        <v/>
      </c>
      <c r="T401" s="87" t="str">
        <f t="shared" si="30"/>
        <v/>
      </c>
      <c r="U401" s="78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9" t="str" cm="1">
        <f t="array" ref="G402">IF(G643="","",
G643*LOOKUP($F402,_xlfn._xlws.FILTER($F$454:$F$463,G$454:G$463&lt;&gt;""),_xlfn._xlws.FILTER(G$454:G$463,G$454:G$463&lt;&gt;"")))</f>
        <v/>
      </c>
      <c r="H402" s="89" t="str" cm="1">
        <f t="array" ref="H402">IF(H643="","",
H643*LOOKUP($F402,_xlfn._xlws.FILTER($F$454:$F$463,H$454:H$463&lt;&gt;""),_xlfn._xlws.FILTER(H$454:H$463,H$454:H$463&lt;&gt;"")))</f>
        <v/>
      </c>
      <c r="I402" s="90" t="str" cm="1">
        <f t="array" ref="I402">IF(I643="","",
I643*LOOKUP($F402,_xlfn._xlws.FILTER($F$454:$F$463,I$454:I$463&lt;&gt;""),_xlfn._xlws.FILTER(I$454:I$463,I$454:I$463&lt;&gt;"")))</f>
        <v/>
      </c>
      <c r="J402" s="91" t="str">
        <f t="shared" si="24"/>
        <v/>
      </c>
      <c r="K402" s="92" t="str" cm="1">
        <f t="array" ref="K402">IF(M643="","",
ROUND(M643*LOOKUP($F402,_xlfn._xlws.FILTER($F$468:$F$477,G$468:G$477&lt;&gt;""),_xlfn._xlws.FILTER(G$468:G$477,G$468:G$477&lt;&gt;""))/LOOKUP($F402,_xlfn._xlws.FILTER($F$468:$F$477,H$468:H$477&lt;&gt;""),_xlfn._xlws.FILTER(H$468:H$477,H$468:H$477&lt;&gt;"")),1))</f>
        <v/>
      </c>
      <c r="L402" s="86" t="str">
        <f t="shared" si="25"/>
        <v/>
      </c>
      <c r="M402" s="78" t="str">
        <f t="shared" si="23"/>
        <v/>
      </c>
      <c r="N402" s="12"/>
      <c r="O402" s="24">
        <v>50161</v>
      </c>
      <c r="P402" s="87" t="str">
        <f t="shared" si="26"/>
        <v/>
      </c>
      <c r="Q402" s="87" t="str">
        <f t="shared" si="27"/>
        <v/>
      </c>
      <c r="R402" s="87" t="str">
        <f t="shared" si="28"/>
        <v/>
      </c>
      <c r="S402" s="87" t="str">
        <f t="shared" si="29"/>
        <v/>
      </c>
      <c r="T402" s="87" t="str">
        <f t="shared" si="30"/>
        <v/>
      </c>
      <c r="U402" s="78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9" t="str" cm="1">
        <f t="array" ref="G403">IF(G644="","",
G644*LOOKUP($F403,_xlfn._xlws.FILTER($F$454:$F$463,G$454:G$463&lt;&gt;""),_xlfn._xlws.FILTER(G$454:G$463,G$454:G$463&lt;&gt;"")))</f>
        <v/>
      </c>
      <c r="H403" s="89" t="str" cm="1">
        <f t="array" ref="H403">IF(H644="","",
H644*LOOKUP($F403,_xlfn._xlws.FILTER($F$454:$F$463,H$454:H$463&lt;&gt;""),_xlfn._xlws.FILTER(H$454:H$463,H$454:H$463&lt;&gt;"")))</f>
        <v/>
      </c>
      <c r="I403" s="90" t="str" cm="1">
        <f t="array" ref="I403">IF(I644="","",
I644*LOOKUP($F403,_xlfn._xlws.FILTER($F$454:$F$463,I$454:I$463&lt;&gt;""),_xlfn._xlws.FILTER(I$454:I$463,I$454:I$463&lt;&gt;"")))</f>
        <v/>
      </c>
      <c r="J403" s="91" t="str">
        <f t="shared" si="24"/>
        <v/>
      </c>
      <c r="K403" s="92" t="str" cm="1">
        <f t="array" ref="K403">IF(M644="","",
ROUND(M644*LOOKUP($F403,_xlfn._xlws.FILTER($F$468:$F$477,G$468:G$477&lt;&gt;""),_xlfn._xlws.FILTER(G$468:G$477,G$468:G$477&lt;&gt;""))/LOOKUP($F403,_xlfn._xlws.FILTER($F$468:$F$477,H$468:H$477&lt;&gt;""),_xlfn._xlws.FILTER(H$468:H$477,H$468:H$477&lt;&gt;"")),1))</f>
        <v/>
      </c>
      <c r="L403" s="86" t="str">
        <f t="shared" si="25"/>
        <v/>
      </c>
      <c r="M403" s="78" t="str">
        <f t="shared" si="23"/>
        <v/>
      </c>
      <c r="N403" s="12"/>
      <c r="O403" s="24">
        <v>50192</v>
      </c>
      <c r="P403" s="87" t="str">
        <f t="shared" si="26"/>
        <v/>
      </c>
      <c r="Q403" s="87" t="str">
        <f t="shared" si="27"/>
        <v/>
      </c>
      <c r="R403" s="87" t="str">
        <f t="shared" si="28"/>
        <v/>
      </c>
      <c r="S403" s="87" t="str">
        <f t="shared" si="29"/>
        <v/>
      </c>
      <c r="T403" s="87" t="str">
        <f t="shared" si="30"/>
        <v/>
      </c>
      <c r="U403" s="78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9" t="str" cm="1">
        <f t="array" ref="G404">IF(G645="","",
G645*LOOKUP($F404,_xlfn._xlws.FILTER($F$454:$F$463,G$454:G$463&lt;&gt;""),_xlfn._xlws.FILTER(G$454:G$463,G$454:G$463&lt;&gt;"")))</f>
        <v/>
      </c>
      <c r="H404" s="89" t="str" cm="1">
        <f t="array" ref="H404">IF(H645="","",
H645*LOOKUP($F404,_xlfn._xlws.FILTER($F$454:$F$463,H$454:H$463&lt;&gt;""),_xlfn._xlws.FILTER(H$454:H$463,H$454:H$463&lt;&gt;"")))</f>
        <v/>
      </c>
      <c r="I404" s="90" t="str" cm="1">
        <f t="array" ref="I404">IF(I645="","",
I645*LOOKUP($F404,_xlfn._xlws.FILTER($F$454:$F$463,I$454:I$463&lt;&gt;""),_xlfn._xlws.FILTER(I$454:I$463,I$454:I$463&lt;&gt;"")))</f>
        <v/>
      </c>
      <c r="J404" s="91" t="str">
        <f t="shared" si="24"/>
        <v/>
      </c>
      <c r="K404" s="92" t="str" cm="1">
        <f t="array" ref="K404">IF(M645="","",
ROUND(M645*LOOKUP($F404,_xlfn._xlws.FILTER($F$468:$F$477,G$468:G$477&lt;&gt;""),_xlfn._xlws.FILTER(G$468:G$477,G$468:G$477&lt;&gt;""))/LOOKUP($F404,_xlfn._xlws.FILTER($F$468:$F$477,H$468:H$477&lt;&gt;""),_xlfn._xlws.FILTER(H$468:H$477,H$468:H$477&lt;&gt;"")),1))</f>
        <v/>
      </c>
      <c r="L404" s="86" t="str">
        <f t="shared" si="25"/>
        <v/>
      </c>
      <c r="M404" s="78" t="str">
        <f t="shared" si="23"/>
        <v/>
      </c>
      <c r="N404" s="12"/>
      <c r="O404" s="24">
        <v>50222</v>
      </c>
      <c r="P404" s="87" t="str">
        <f t="shared" si="26"/>
        <v/>
      </c>
      <c r="Q404" s="87" t="str">
        <f t="shared" si="27"/>
        <v/>
      </c>
      <c r="R404" s="87" t="str">
        <f t="shared" si="28"/>
        <v/>
      </c>
      <c r="S404" s="87" t="str">
        <f t="shared" si="29"/>
        <v/>
      </c>
      <c r="T404" s="87" t="str">
        <f t="shared" si="30"/>
        <v/>
      </c>
      <c r="U404" s="78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9" t="str" cm="1">
        <f t="array" ref="G405">IF(G646="","",
G646*LOOKUP($F405,_xlfn._xlws.FILTER($F$454:$F$463,G$454:G$463&lt;&gt;""),_xlfn._xlws.FILTER(G$454:G$463,G$454:G$463&lt;&gt;"")))</f>
        <v/>
      </c>
      <c r="H405" s="89" t="str" cm="1">
        <f t="array" ref="H405">IF(H646="","",
H646*LOOKUP($F405,_xlfn._xlws.FILTER($F$454:$F$463,H$454:H$463&lt;&gt;""),_xlfn._xlws.FILTER(H$454:H$463,H$454:H$463&lt;&gt;"")))</f>
        <v/>
      </c>
      <c r="I405" s="90" t="str" cm="1">
        <f t="array" ref="I405">IF(I646="","",
I646*LOOKUP($F405,_xlfn._xlws.FILTER($F$454:$F$463,I$454:I$463&lt;&gt;""),_xlfn._xlws.FILTER(I$454:I$463,I$454:I$463&lt;&gt;"")))</f>
        <v/>
      </c>
      <c r="J405" s="91" t="str">
        <f t="shared" si="24"/>
        <v/>
      </c>
      <c r="K405" s="92" t="str" cm="1">
        <f t="array" ref="K405">IF(M646="","",
ROUND(M646*LOOKUP($F405,_xlfn._xlws.FILTER($F$468:$F$477,G$468:G$477&lt;&gt;""),_xlfn._xlws.FILTER(G$468:G$477,G$468:G$477&lt;&gt;""))/LOOKUP($F405,_xlfn._xlws.FILTER($F$468:$F$477,H$468:H$477&lt;&gt;""),_xlfn._xlws.FILTER(H$468:H$477,H$468:H$477&lt;&gt;"")),1))</f>
        <v/>
      </c>
      <c r="L405" s="86" t="str">
        <f t="shared" si="25"/>
        <v/>
      </c>
      <c r="M405" s="78" t="str">
        <f t="shared" si="23"/>
        <v/>
      </c>
      <c r="N405" s="12"/>
      <c r="O405" s="24">
        <v>50253</v>
      </c>
      <c r="P405" s="87" t="str">
        <f t="shared" si="26"/>
        <v/>
      </c>
      <c r="Q405" s="87" t="str">
        <f t="shared" si="27"/>
        <v/>
      </c>
      <c r="R405" s="87" t="str">
        <f t="shared" si="28"/>
        <v/>
      </c>
      <c r="S405" s="87" t="str">
        <f t="shared" si="29"/>
        <v/>
      </c>
      <c r="T405" s="87" t="str">
        <f t="shared" si="30"/>
        <v/>
      </c>
      <c r="U405" s="78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9" t="str" cm="1">
        <f t="array" ref="G406">IF(G647="","",
G647*LOOKUP($F406,_xlfn._xlws.FILTER($F$454:$F$463,G$454:G$463&lt;&gt;""),_xlfn._xlws.FILTER(G$454:G$463,G$454:G$463&lt;&gt;"")))</f>
        <v/>
      </c>
      <c r="H406" s="89" t="str" cm="1">
        <f t="array" ref="H406">IF(H647="","",
H647*LOOKUP($F406,_xlfn._xlws.FILTER($F$454:$F$463,H$454:H$463&lt;&gt;""),_xlfn._xlws.FILTER(H$454:H$463,H$454:H$463&lt;&gt;"")))</f>
        <v/>
      </c>
      <c r="I406" s="90" t="str" cm="1">
        <f t="array" ref="I406">IF(I647="","",
I647*LOOKUP($F406,_xlfn._xlws.FILTER($F$454:$F$463,I$454:I$463&lt;&gt;""),_xlfn._xlws.FILTER(I$454:I$463,I$454:I$463&lt;&gt;"")))</f>
        <v/>
      </c>
      <c r="J406" s="91" t="str">
        <f t="shared" si="24"/>
        <v/>
      </c>
      <c r="K406" s="92" t="str" cm="1">
        <f t="array" ref="K406">IF(M647="","",
ROUND(M647*LOOKUP($F406,_xlfn._xlws.FILTER($F$468:$F$477,G$468:G$477&lt;&gt;""),_xlfn._xlws.FILTER(G$468:G$477,G$468:G$477&lt;&gt;""))/LOOKUP($F406,_xlfn._xlws.FILTER($F$468:$F$477,H$468:H$477&lt;&gt;""),_xlfn._xlws.FILTER(H$468:H$477,H$468:H$477&lt;&gt;"")),1))</f>
        <v/>
      </c>
      <c r="L406" s="86" t="str">
        <f t="shared" si="25"/>
        <v/>
      </c>
      <c r="M406" s="78" t="str">
        <f t="shared" ref="M406:M445" si="32">IF(L406="","",L406/L405-1)</f>
        <v/>
      </c>
      <c r="N406" s="12"/>
      <c r="O406" s="24">
        <v>50284</v>
      </c>
      <c r="P406" s="87" t="str">
        <f t="shared" si="26"/>
        <v/>
      </c>
      <c r="Q406" s="87" t="str">
        <f t="shared" si="27"/>
        <v/>
      </c>
      <c r="R406" s="87" t="str">
        <f t="shared" si="28"/>
        <v/>
      </c>
      <c r="S406" s="87" t="str">
        <f t="shared" si="29"/>
        <v/>
      </c>
      <c r="T406" s="87" t="str">
        <f t="shared" si="30"/>
        <v/>
      </c>
      <c r="U406" s="78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9" t="str" cm="1">
        <f t="array" ref="G407">IF(G648="","",
G648*LOOKUP($F407,_xlfn._xlws.FILTER($F$454:$F$463,G$454:G$463&lt;&gt;""),_xlfn._xlws.FILTER(G$454:G$463,G$454:G$463&lt;&gt;"")))</f>
        <v/>
      </c>
      <c r="H407" s="89" t="str" cm="1">
        <f t="array" ref="H407">IF(H648="","",
H648*LOOKUP($F407,_xlfn._xlws.FILTER($F$454:$F$463,H$454:H$463&lt;&gt;""),_xlfn._xlws.FILTER(H$454:H$463,H$454:H$463&lt;&gt;"")))</f>
        <v/>
      </c>
      <c r="I407" s="90" t="str" cm="1">
        <f t="array" ref="I407">IF(I648="","",
I648*LOOKUP($F407,_xlfn._xlws.FILTER($F$454:$F$463,I$454:I$463&lt;&gt;""),_xlfn._xlws.FILTER(I$454:I$463,I$454:I$463&lt;&gt;"")))</f>
        <v/>
      </c>
      <c r="J407" s="91" t="str">
        <f t="shared" si="24"/>
        <v/>
      </c>
      <c r="K407" s="92" t="str" cm="1">
        <f t="array" ref="K407">IF(M648="","",
ROUND(M648*LOOKUP($F407,_xlfn._xlws.FILTER($F$468:$F$477,G$468:G$477&lt;&gt;""),_xlfn._xlws.FILTER(G$468:G$477,G$468:G$477&lt;&gt;""))/LOOKUP($F407,_xlfn._xlws.FILTER($F$468:$F$477,H$468:H$477&lt;&gt;""),_xlfn._xlws.FILTER(H$468:H$477,H$468:H$477&lt;&gt;"")),1))</f>
        <v/>
      </c>
      <c r="L407" s="86" t="str">
        <f t="shared" si="25"/>
        <v/>
      </c>
      <c r="M407" s="78" t="str">
        <f t="shared" si="32"/>
        <v/>
      </c>
      <c r="N407" s="12"/>
      <c r="O407" s="24">
        <v>50314</v>
      </c>
      <c r="P407" s="87" t="str">
        <f t="shared" si="26"/>
        <v/>
      </c>
      <c r="Q407" s="87" t="str">
        <f t="shared" si="27"/>
        <v/>
      </c>
      <c r="R407" s="87" t="str">
        <f t="shared" si="28"/>
        <v/>
      </c>
      <c r="S407" s="87" t="str">
        <f t="shared" si="29"/>
        <v/>
      </c>
      <c r="T407" s="87" t="str">
        <f t="shared" si="30"/>
        <v/>
      </c>
      <c r="U407" s="78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9" t="str" cm="1">
        <f t="array" ref="G408">IF(G649="","",
G649*LOOKUP($F408,_xlfn._xlws.FILTER($F$454:$F$463,G$454:G$463&lt;&gt;""),_xlfn._xlws.FILTER(G$454:G$463,G$454:G$463&lt;&gt;"")))</f>
        <v/>
      </c>
      <c r="H408" s="89" t="str" cm="1">
        <f t="array" ref="H408">IF(H649="","",
H649*LOOKUP($F408,_xlfn._xlws.FILTER($F$454:$F$463,H$454:H$463&lt;&gt;""),_xlfn._xlws.FILTER(H$454:H$463,H$454:H$463&lt;&gt;"")))</f>
        <v/>
      </c>
      <c r="I408" s="90" t="str" cm="1">
        <f t="array" ref="I408">IF(I649="","",
I649*LOOKUP($F408,_xlfn._xlws.FILTER($F$454:$F$463,I$454:I$463&lt;&gt;""),_xlfn._xlws.FILTER(I$454:I$463,I$454:I$463&lt;&gt;"")))</f>
        <v/>
      </c>
      <c r="J408" s="91" t="str">
        <f t="shared" si="24"/>
        <v/>
      </c>
      <c r="K408" s="92" t="str" cm="1">
        <f t="array" ref="K408">IF(M649="","",
ROUND(M649*LOOKUP($F408,_xlfn._xlws.FILTER($F$468:$F$477,G$468:G$477&lt;&gt;""),_xlfn._xlws.FILTER(G$468:G$477,G$468:G$477&lt;&gt;""))/LOOKUP($F408,_xlfn._xlws.FILTER($F$468:$F$477,H$468:H$477&lt;&gt;""),_xlfn._xlws.FILTER(H$468:H$477,H$468:H$477&lt;&gt;"")),1))</f>
        <v/>
      </c>
      <c r="L408" s="86" t="str">
        <f t="shared" si="25"/>
        <v/>
      </c>
      <c r="M408" s="78" t="str">
        <f t="shared" si="32"/>
        <v/>
      </c>
      <c r="N408" s="12"/>
      <c r="O408" s="24">
        <v>50345</v>
      </c>
      <c r="P408" s="87" t="str">
        <f t="shared" si="26"/>
        <v/>
      </c>
      <c r="Q408" s="87" t="str">
        <f t="shared" si="27"/>
        <v/>
      </c>
      <c r="R408" s="87" t="str">
        <f t="shared" si="28"/>
        <v/>
      </c>
      <c r="S408" s="87" t="str">
        <f t="shared" si="29"/>
        <v/>
      </c>
      <c r="T408" s="87" t="str">
        <f t="shared" si="30"/>
        <v/>
      </c>
      <c r="U408" s="78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9" t="str" cm="1">
        <f t="array" ref="G409">IF(G650="","",
G650*LOOKUP($F409,_xlfn._xlws.FILTER($F$454:$F$463,G$454:G$463&lt;&gt;""),_xlfn._xlws.FILTER(G$454:G$463,G$454:G$463&lt;&gt;"")))</f>
        <v/>
      </c>
      <c r="H409" s="89" t="str" cm="1">
        <f t="array" ref="H409">IF(H650="","",
H650*LOOKUP($F409,_xlfn._xlws.FILTER($F$454:$F$463,H$454:H$463&lt;&gt;""),_xlfn._xlws.FILTER(H$454:H$463,H$454:H$463&lt;&gt;"")))</f>
        <v/>
      </c>
      <c r="I409" s="90" t="str" cm="1">
        <f t="array" ref="I409">IF(I650="","",
I650*LOOKUP($F409,_xlfn._xlws.FILTER($F$454:$F$463,I$454:I$463&lt;&gt;""),_xlfn._xlws.FILTER(I$454:I$463,I$454:I$463&lt;&gt;"")))</f>
        <v/>
      </c>
      <c r="J409" s="91" t="str">
        <f t="shared" si="24"/>
        <v/>
      </c>
      <c r="K409" s="92" t="str" cm="1">
        <f t="array" ref="K409">IF(M650="","",
ROUND(M650*LOOKUP($F409,_xlfn._xlws.FILTER($F$468:$F$477,G$468:G$477&lt;&gt;""),_xlfn._xlws.FILTER(G$468:G$477,G$468:G$477&lt;&gt;""))/LOOKUP($F409,_xlfn._xlws.FILTER($F$468:$F$477,H$468:H$477&lt;&gt;""),_xlfn._xlws.FILTER(H$468:H$477,H$468:H$477&lt;&gt;"")),1))</f>
        <v/>
      </c>
      <c r="L409" s="86" t="str">
        <f t="shared" si="25"/>
        <v/>
      </c>
      <c r="M409" s="78" t="str">
        <f t="shared" si="32"/>
        <v/>
      </c>
      <c r="N409" s="12"/>
      <c r="O409" s="24">
        <v>50375</v>
      </c>
      <c r="P409" s="87" t="str">
        <f t="shared" si="26"/>
        <v/>
      </c>
      <c r="Q409" s="87" t="str">
        <f t="shared" si="27"/>
        <v/>
      </c>
      <c r="R409" s="87" t="str">
        <f t="shared" si="28"/>
        <v/>
      </c>
      <c r="S409" s="87" t="str">
        <f t="shared" si="29"/>
        <v/>
      </c>
      <c r="T409" s="87" t="str">
        <f t="shared" si="30"/>
        <v/>
      </c>
      <c r="U409" s="78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9" t="str" cm="1">
        <f t="array" ref="G410">IF(G651="","",
G651*LOOKUP($F410,_xlfn._xlws.FILTER($F$454:$F$463,G$454:G$463&lt;&gt;""),_xlfn._xlws.FILTER(G$454:G$463,G$454:G$463&lt;&gt;"")))</f>
        <v/>
      </c>
      <c r="H410" s="89" t="str" cm="1">
        <f t="array" ref="H410">IF(H651="","",
H651*LOOKUP($F410,_xlfn._xlws.FILTER($F$454:$F$463,H$454:H$463&lt;&gt;""),_xlfn._xlws.FILTER(H$454:H$463,H$454:H$463&lt;&gt;"")))</f>
        <v/>
      </c>
      <c r="I410" s="90" t="str" cm="1">
        <f t="array" ref="I410">IF(I651="","",
I651*LOOKUP($F410,_xlfn._xlws.FILTER($F$454:$F$463,I$454:I$463&lt;&gt;""),_xlfn._xlws.FILTER(I$454:I$463,I$454:I$463&lt;&gt;"")))</f>
        <v/>
      </c>
      <c r="J410" s="91" t="str">
        <f t="shared" si="24"/>
        <v/>
      </c>
      <c r="K410" s="92" t="str" cm="1">
        <f t="array" ref="K410">IF(M651="","",
ROUND(M651*LOOKUP($F410,_xlfn._xlws.FILTER($F$468:$F$477,G$468:G$477&lt;&gt;""),_xlfn._xlws.FILTER(G$468:G$477,G$468:G$477&lt;&gt;""))/LOOKUP($F410,_xlfn._xlws.FILTER($F$468:$F$477,H$468:H$477&lt;&gt;""),_xlfn._xlws.FILTER(H$468:H$477,H$468:H$477&lt;&gt;"")),1))</f>
        <v/>
      </c>
      <c r="L410" s="86" t="str">
        <f t="shared" si="25"/>
        <v/>
      </c>
      <c r="M410" s="78" t="str">
        <f t="shared" si="32"/>
        <v/>
      </c>
      <c r="N410" s="12"/>
      <c r="O410" s="24">
        <v>50406</v>
      </c>
      <c r="P410" s="87" t="str">
        <f t="shared" si="26"/>
        <v/>
      </c>
      <c r="Q410" s="87" t="str">
        <f t="shared" si="27"/>
        <v/>
      </c>
      <c r="R410" s="87" t="str">
        <f t="shared" si="28"/>
        <v/>
      </c>
      <c r="S410" s="87" t="str">
        <f t="shared" si="29"/>
        <v/>
      </c>
      <c r="T410" s="87" t="str">
        <f t="shared" si="30"/>
        <v/>
      </c>
      <c r="U410" s="78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9" t="str" cm="1">
        <f t="array" ref="G411">IF(G652="","",
G652*LOOKUP($F411,_xlfn._xlws.FILTER($F$454:$F$463,G$454:G$463&lt;&gt;""),_xlfn._xlws.FILTER(G$454:G$463,G$454:G$463&lt;&gt;"")))</f>
        <v/>
      </c>
      <c r="H411" s="89" t="str" cm="1">
        <f t="array" ref="H411">IF(H652="","",
H652*LOOKUP($F411,_xlfn._xlws.FILTER($F$454:$F$463,H$454:H$463&lt;&gt;""),_xlfn._xlws.FILTER(H$454:H$463,H$454:H$463&lt;&gt;"")))</f>
        <v/>
      </c>
      <c r="I411" s="90" t="str" cm="1">
        <f t="array" ref="I411">IF(I652="","",
I652*LOOKUP($F411,_xlfn._xlws.FILTER($F$454:$F$463,I$454:I$463&lt;&gt;""),_xlfn._xlws.FILTER(I$454:I$463,I$454:I$463&lt;&gt;"")))</f>
        <v/>
      </c>
      <c r="J411" s="91" t="str">
        <f t="shared" si="24"/>
        <v/>
      </c>
      <c r="K411" s="92" t="str" cm="1">
        <f t="array" ref="K411">IF(M652="","",
ROUND(M652*LOOKUP($F411,_xlfn._xlws.FILTER($F$468:$F$477,G$468:G$477&lt;&gt;""),_xlfn._xlws.FILTER(G$468:G$477,G$468:G$477&lt;&gt;""))/LOOKUP($F411,_xlfn._xlws.FILTER($F$468:$F$477,H$468:H$477&lt;&gt;""),_xlfn._xlws.FILTER(H$468:H$477,H$468:H$477&lt;&gt;"")),1))</f>
        <v/>
      </c>
      <c r="L411" s="86" t="str">
        <f t="shared" si="25"/>
        <v/>
      </c>
      <c r="M411" s="78" t="str">
        <f t="shared" si="32"/>
        <v/>
      </c>
      <c r="N411" s="12"/>
      <c r="O411" s="24">
        <v>50437</v>
      </c>
      <c r="P411" s="87" t="str">
        <f t="shared" si="26"/>
        <v/>
      </c>
      <c r="Q411" s="87" t="str">
        <f t="shared" si="27"/>
        <v/>
      </c>
      <c r="R411" s="87" t="str">
        <f t="shared" si="28"/>
        <v/>
      </c>
      <c r="S411" s="87" t="str">
        <f t="shared" si="29"/>
        <v/>
      </c>
      <c r="T411" s="87" t="str">
        <f t="shared" si="30"/>
        <v/>
      </c>
      <c r="U411" s="78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9" t="str" cm="1">
        <f t="array" ref="G412">IF(G653="","",
G653*LOOKUP($F412,_xlfn._xlws.FILTER($F$454:$F$463,G$454:G$463&lt;&gt;""),_xlfn._xlws.FILTER(G$454:G$463,G$454:G$463&lt;&gt;"")))</f>
        <v/>
      </c>
      <c r="H412" s="89" t="str" cm="1">
        <f t="array" ref="H412">IF(H653="","",
H653*LOOKUP($F412,_xlfn._xlws.FILTER($F$454:$F$463,H$454:H$463&lt;&gt;""),_xlfn._xlws.FILTER(H$454:H$463,H$454:H$463&lt;&gt;"")))</f>
        <v/>
      </c>
      <c r="I412" s="90" t="str" cm="1">
        <f t="array" ref="I412">IF(I653="","",
I653*LOOKUP($F412,_xlfn._xlws.FILTER($F$454:$F$463,I$454:I$463&lt;&gt;""),_xlfn._xlws.FILTER(I$454:I$463,I$454:I$463&lt;&gt;"")))</f>
        <v/>
      </c>
      <c r="J412" s="91" t="str">
        <f t="shared" si="24"/>
        <v/>
      </c>
      <c r="K412" s="92" t="str" cm="1">
        <f t="array" ref="K412">IF(M653="","",
ROUND(M653*LOOKUP($F412,_xlfn._xlws.FILTER($F$468:$F$477,G$468:G$477&lt;&gt;""),_xlfn._xlws.FILTER(G$468:G$477,G$468:G$477&lt;&gt;""))/LOOKUP($F412,_xlfn._xlws.FILTER($F$468:$F$477,H$468:H$477&lt;&gt;""),_xlfn._xlws.FILTER(H$468:H$477,H$468:H$477&lt;&gt;"")),1))</f>
        <v/>
      </c>
      <c r="L412" s="86" t="str">
        <f t="shared" si="25"/>
        <v/>
      </c>
      <c r="M412" s="78" t="str">
        <f t="shared" si="32"/>
        <v/>
      </c>
      <c r="N412" s="12"/>
      <c r="O412" s="24">
        <v>50465</v>
      </c>
      <c r="P412" s="87" t="str">
        <f t="shared" si="26"/>
        <v/>
      </c>
      <c r="Q412" s="87" t="str">
        <f t="shared" si="27"/>
        <v/>
      </c>
      <c r="R412" s="87" t="str">
        <f t="shared" si="28"/>
        <v/>
      </c>
      <c r="S412" s="87" t="str">
        <f t="shared" si="29"/>
        <v/>
      </c>
      <c r="T412" s="87" t="str">
        <f t="shared" si="30"/>
        <v/>
      </c>
      <c r="U412" s="78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9" t="str" cm="1">
        <f t="array" ref="G413">IF(G654="","",
G654*LOOKUP($F413,_xlfn._xlws.FILTER($F$454:$F$463,G$454:G$463&lt;&gt;""),_xlfn._xlws.FILTER(G$454:G$463,G$454:G$463&lt;&gt;"")))</f>
        <v/>
      </c>
      <c r="H413" s="89" t="str" cm="1">
        <f t="array" ref="H413">IF(H654="","",
H654*LOOKUP($F413,_xlfn._xlws.FILTER($F$454:$F$463,H$454:H$463&lt;&gt;""),_xlfn._xlws.FILTER(H$454:H$463,H$454:H$463&lt;&gt;"")))</f>
        <v/>
      </c>
      <c r="I413" s="90" t="str" cm="1">
        <f t="array" ref="I413">IF(I654="","",
I654*LOOKUP($F413,_xlfn._xlws.FILTER($F$454:$F$463,I$454:I$463&lt;&gt;""),_xlfn._xlws.FILTER(I$454:I$463,I$454:I$463&lt;&gt;"")))</f>
        <v/>
      </c>
      <c r="J413" s="91" t="str">
        <f t="shared" si="24"/>
        <v/>
      </c>
      <c r="K413" s="92" t="str" cm="1">
        <f t="array" ref="K413">IF(M654="","",
ROUND(M654*LOOKUP($F413,_xlfn._xlws.FILTER($F$468:$F$477,G$468:G$477&lt;&gt;""),_xlfn._xlws.FILTER(G$468:G$477,G$468:G$477&lt;&gt;""))/LOOKUP($F413,_xlfn._xlws.FILTER($F$468:$F$477,H$468:H$477&lt;&gt;""),_xlfn._xlws.FILTER(H$468:H$477,H$468:H$477&lt;&gt;"")),1))</f>
        <v/>
      </c>
      <c r="L413" s="86" t="str">
        <f t="shared" si="25"/>
        <v/>
      </c>
      <c r="M413" s="78" t="str">
        <f t="shared" si="32"/>
        <v/>
      </c>
      <c r="N413" s="12"/>
      <c r="O413" s="24">
        <v>50496</v>
      </c>
      <c r="P413" s="87" t="str">
        <f t="shared" si="26"/>
        <v/>
      </c>
      <c r="Q413" s="87" t="str">
        <f t="shared" si="27"/>
        <v/>
      </c>
      <c r="R413" s="87" t="str">
        <f t="shared" si="28"/>
        <v/>
      </c>
      <c r="S413" s="87" t="str">
        <f t="shared" si="29"/>
        <v/>
      </c>
      <c r="T413" s="87" t="str">
        <f t="shared" si="30"/>
        <v/>
      </c>
      <c r="U413" s="78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9" t="str" cm="1">
        <f t="array" ref="G414">IF(G655="","",
G655*LOOKUP($F414,_xlfn._xlws.FILTER($F$454:$F$463,G$454:G$463&lt;&gt;""),_xlfn._xlws.FILTER(G$454:G$463,G$454:G$463&lt;&gt;"")))</f>
        <v/>
      </c>
      <c r="H414" s="89" t="str" cm="1">
        <f t="array" ref="H414">IF(H655="","",
H655*LOOKUP($F414,_xlfn._xlws.FILTER($F$454:$F$463,H$454:H$463&lt;&gt;""),_xlfn._xlws.FILTER(H$454:H$463,H$454:H$463&lt;&gt;"")))</f>
        <v/>
      </c>
      <c r="I414" s="90" t="str" cm="1">
        <f t="array" ref="I414">IF(I655="","",
I655*LOOKUP($F414,_xlfn._xlws.FILTER($F$454:$F$463,I$454:I$463&lt;&gt;""),_xlfn._xlws.FILTER(I$454:I$463,I$454:I$463&lt;&gt;"")))</f>
        <v/>
      </c>
      <c r="J414" s="91" t="str">
        <f t="shared" si="24"/>
        <v/>
      </c>
      <c r="K414" s="92" t="str" cm="1">
        <f t="array" ref="K414">IF(M655="","",
ROUND(M655*LOOKUP($F414,_xlfn._xlws.FILTER($F$468:$F$477,G$468:G$477&lt;&gt;""),_xlfn._xlws.FILTER(G$468:G$477,G$468:G$477&lt;&gt;""))/LOOKUP($F414,_xlfn._xlws.FILTER($F$468:$F$477,H$468:H$477&lt;&gt;""),_xlfn._xlws.FILTER(H$468:H$477,H$468:H$477&lt;&gt;"")),1))</f>
        <v/>
      </c>
      <c r="L414" s="86" t="str">
        <f t="shared" si="25"/>
        <v/>
      </c>
      <c r="M414" s="78" t="str">
        <f t="shared" si="32"/>
        <v/>
      </c>
      <c r="N414" s="12"/>
      <c r="O414" s="24">
        <v>50526</v>
      </c>
      <c r="P414" s="87" t="str">
        <f t="shared" si="26"/>
        <v/>
      </c>
      <c r="Q414" s="87" t="str">
        <f t="shared" si="27"/>
        <v/>
      </c>
      <c r="R414" s="87" t="str">
        <f t="shared" si="28"/>
        <v/>
      </c>
      <c r="S414" s="87" t="str">
        <f t="shared" si="29"/>
        <v/>
      </c>
      <c r="T414" s="87" t="str">
        <f t="shared" si="30"/>
        <v/>
      </c>
      <c r="U414" s="78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9" t="str" cm="1">
        <f t="array" ref="G415">IF(G656="","",
G656*LOOKUP($F415,_xlfn._xlws.FILTER($F$454:$F$463,G$454:G$463&lt;&gt;""),_xlfn._xlws.FILTER(G$454:G$463,G$454:G$463&lt;&gt;"")))</f>
        <v/>
      </c>
      <c r="H415" s="89" t="str" cm="1">
        <f t="array" ref="H415">IF(H656="","",
H656*LOOKUP($F415,_xlfn._xlws.FILTER($F$454:$F$463,H$454:H$463&lt;&gt;""),_xlfn._xlws.FILTER(H$454:H$463,H$454:H$463&lt;&gt;"")))</f>
        <v/>
      </c>
      <c r="I415" s="90" t="str" cm="1">
        <f t="array" ref="I415">IF(I656="","",
I656*LOOKUP($F415,_xlfn._xlws.FILTER($F$454:$F$463,I$454:I$463&lt;&gt;""),_xlfn._xlws.FILTER(I$454:I$463,I$454:I$463&lt;&gt;"")))</f>
        <v/>
      </c>
      <c r="J415" s="91" t="str">
        <f t="shared" si="24"/>
        <v/>
      </c>
      <c r="K415" s="92" t="str" cm="1">
        <f t="array" ref="K415">IF(M656="","",
ROUND(M656*LOOKUP($F415,_xlfn._xlws.FILTER($F$468:$F$477,G$468:G$477&lt;&gt;""),_xlfn._xlws.FILTER(G$468:G$477,G$468:G$477&lt;&gt;""))/LOOKUP($F415,_xlfn._xlws.FILTER($F$468:$F$477,H$468:H$477&lt;&gt;""),_xlfn._xlws.FILTER(H$468:H$477,H$468:H$477&lt;&gt;"")),1))</f>
        <v/>
      </c>
      <c r="L415" s="86" t="str">
        <f t="shared" si="25"/>
        <v/>
      </c>
      <c r="M415" s="78" t="str">
        <f t="shared" si="32"/>
        <v/>
      </c>
      <c r="N415" s="12"/>
      <c r="O415" s="24">
        <v>50557</v>
      </c>
      <c r="P415" s="87" t="str">
        <f t="shared" si="26"/>
        <v/>
      </c>
      <c r="Q415" s="87" t="str">
        <f t="shared" si="27"/>
        <v/>
      </c>
      <c r="R415" s="87" t="str">
        <f t="shared" si="28"/>
        <v/>
      </c>
      <c r="S415" s="87" t="str">
        <f t="shared" si="29"/>
        <v/>
      </c>
      <c r="T415" s="87" t="str">
        <f t="shared" si="30"/>
        <v/>
      </c>
      <c r="U415" s="78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9" t="str" cm="1">
        <f t="array" ref="G416">IF(G657="","",
G657*LOOKUP($F416,_xlfn._xlws.FILTER($F$454:$F$463,G$454:G$463&lt;&gt;""),_xlfn._xlws.FILTER(G$454:G$463,G$454:G$463&lt;&gt;"")))</f>
        <v/>
      </c>
      <c r="H416" s="89" t="str" cm="1">
        <f t="array" ref="H416">IF(H657="","",
H657*LOOKUP($F416,_xlfn._xlws.FILTER($F$454:$F$463,H$454:H$463&lt;&gt;""),_xlfn._xlws.FILTER(H$454:H$463,H$454:H$463&lt;&gt;"")))</f>
        <v/>
      </c>
      <c r="I416" s="90" t="str" cm="1">
        <f t="array" ref="I416">IF(I657="","",
I657*LOOKUP($F416,_xlfn._xlws.FILTER($F$454:$F$463,I$454:I$463&lt;&gt;""),_xlfn._xlws.FILTER(I$454:I$463,I$454:I$463&lt;&gt;"")))</f>
        <v/>
      </c>
      <c r="J416" s="91" t="str">
        <f t="shared" si="24"/>
        <v/>
      </c>
      <c r="K416" s="92" t="str" cm="1">
        <f t="array" ref="K416">IF(M657="","",
ROUND(M657*LOOKUP($F416,_xlfn._xlws.FILTER($F$468:$F$477,G$468:G$477&lt;&gt;""),_xlfn._xlws.FILTER(G$468:G$477,G$468:G$477&lt;&gt;""))/LOOKUP($F416,_xlfn._xlws.FILTER($F$468:$F$477,H$468:H$477&lt;&gt;""),_xlfn._xlws.FILTER(H$468:H$477,H$468:H$477&lt;&gt;"")),1))</f>
        <v/>
      </c>
      <c r="L416" s="86" t="str">
        <f t="shared" si="25"/>
        <v/>
      </c>
      <c r="M416" s="78" t="str">
        <f t="shared" si="32"/>
        <v/>
      </c>
      <c r="N416" s="12"/>
      <c r="O416" s="24">
        <v>50587</v>
      </c>
      <c r="P416" s="87" t="str">
        <f t="shared" si="26"/>
        <v/>
      </c>
      <c r="Q416" s="87" t="str">
        <f t="shared" si="27"/>
        <v/>
      </c>
      <c r="R416" s="87" t="str">
        <f t="shared" si="28"/>
        <v/>
      </c>
      <c r="S416" s="87" t="str">
        <f t="shared" si="29"/>
        <v/>
      </c>
      <c r="T416" s="87" t="str">
        <f t="shared" si="30"/>
        <v/>
      </c>
      <c r="U416" s="78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9" t="str" cm="1">
        <f t="array" ref="G417">IF(G658="","",
G658*LOOKUP($F417,_xlfn._xlws.FILTER($F$454:$F$463,G$454:G$463&lt;&gt;""),_xlfn._xlws.FILTER(G$454:G$463,G$454:G$463&lt;&gt;"")))</f>
        <v/>
      </c>
      <c r="H417" s="89" t="str" cm="1">
        <f t="array" ref="H417">IF(H658="","",
H658*LOOKUP($F417,_xlfn._xlws.FILTER($F$454:$F$463,H$454:H$463&lt;&gt;""),_xlfn._xlws.FILTER(H$454:H$463,H$454:H$463&lt;&gt;"")))</f>
        <v/>
      </c>
      <c r="I417" s="90" t="str" cm="1">
        <f t="array" ref="I417">IF(I658="","",
I658*LOOKUP($F417,_xlfn._xlws.FILTER($F$454:$F$463,I$454:I$463&lt;&gt;""),_xlfn._xlws.FILTER(I$454:I$463,I$454:I$463&lt;&gt;"")))</f>
        <v/>
      </c>
      <c r="J417" s="91" t="str">
        <f t="shared" si="24"/>
        <v/>
      </c>
      <c r="K417" s="92" t="str" cm="1">
        <f t="array" ref="K417">IF(M658="","",
ROUND(M658*LOOKUP($F417,_xlfn._xlws.FILTER($F$468:$F$477,G$468:G$477&lt;&gt;""),_xlfn._xlws.FILTER(G$468:G$477,G$468:G$477&lt;&gt;""))/LOOKUP($F417,_xlfn._xlws.FILTER($F$468:$F$477,H$468:H$477&lt;&gt;""),_xlfn._xlws.FILTER(H$468:H$477,H$468:H$477&lt;&gt;"")),1))</f>
        <v/>
      </c>
      <c r="L417" s="86" t="str">
        <f t="shared" si="25"/>
        <v/>
      </c>
      <c r="M417" s="78" t="str">
        <f t="shared" si="32"/>
        <v/>
      </c>
      <c r="N417" s="12"/>
      <c r="O417" s="24">
        <v>50618</v>
      </c>
      <c r="P417" s="87" t="str">
        <f t="shared" si="26"/>
        <v/>
      </c>
      <c r="Q417" s="87" t="str">
        <f t="shared" si="27"/>
        <v/>
      </c>
      <c r="R417" s="87" t="str">
        <f t="shared" si="28"/>
        <v/>
      </c>
      <c r="S417" s="87" t="str">
        <f t="shared" si="29"/>
        <v/>
      </c>
      <c r="T417" s="87" t="str">
        <f t="shared" si="30"/>
        <v/>
      </c>
      <c r="U417" s="78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9" t="str" cm="1">
        <f t="array" ref="G418">IF(G659="","",
G659*LOOKUP($F418,_xlfn._xlws.FILTER($F$454:$F$463,G$454:G$463&lt;&gt;""),_xlfn._xlws.FILTER(G$454:G$463,G$454:G$463&lt;&gt;"")))</f>
        <v/>
      </c>
      <c r="H418" s="89" t="str" cm="1">
        <f t="array" ref="H418">IF(H659="","",
H659*LOOKUP($F418,_xlfn._xlws.FILTER($F$454:$F$463,H$454:H$463&lt;&gt;""),_xlfn._xlws.FILTER(H$454:H$463,H$454:H$463&lt;&gt;"")))</f>
        <v/>
      </c>
      <c r="I418" s="90" t="str" cm="1">
        <f t="array" ref="I418">IF(I659="","",
I659*LOOKUP($F418,_xlfn._xlws.FILTER($F$454:$F$463,I$454:I$463&lt;&gt;""),_xlfn._xlws.FILTER(I$454:I$463,I$454:I$463&lt;&gt;"")))</f>
        <v/>
      </c>
      <c r="J418" s="91" t="str">
        <f t="shared" si="24"/>
        <v/>
      </c>
      <c r="K418" s="92" t="str" cm="1">
        <f t="array" ref="K418">IF(M659="","",
ROUND(M659*LOOKUP($F418,_xlfn._xlws.FILTER($F$468:$F$477,G$468:G$477&lt;&gt;""),_xlfn._xlws.FILTER(G$468:G$477,G$468:G$477&lt;&gt;""))/LOOKUP($F418,_xlfn._xlws.FILTER($F$468:$F$477,H$468:H$477&lt;&gt;""),_xlfn._xlws.FILTER(H$468:H$477,H$468:H$477&lt;&gt;"")),1))</f>
        <v/>
      </c>
      <c r="L418" s="86" t="str">
        <f t="shared" si="25"/>
        <v/>
      </c>
      <c r="M418" s="78" t="str">
        <f t="shared" si="32"/>
        <v/>
      </c>
      <c r="N418" s="12"/>
      <c r="O418" s="24">
        <v>50649</v>
      </c>
      <c r="P418" s="87" t="str">
        <f t="shared" si="26"/>
        <v/>
      </c>
      <c r="Q418" s="87" t="str">
        <f t="shared" si="27"/>
        <v/>
      </c>
      <c r="R418" s="87" t="str">
        <f t="shared" si="28"/>
        <v/>
      </c>
      <c r="S418" s="87" t="str">
        <f t="shared" si="29"/>
        <v/>
      </c>
      <c r="T418" s="87" t="str">
        <f t="shared" si="30"/>
        <v/>
      </c>
      <c r="U418" s="78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9" t="str" cm="1">
        <f t="array" ref="G419">IF(G660="","",
G660*LOOKUP($F419,_xlfn._xlws.FILTER($F$454:$F$463,G$454:G$463&lt;&gt;""),_xlfn._xlws.FILTER(G$454:G$463,G$454:G$463&lt;&gt;"")))</f>
        <v/>
      </c>
      <c r="H419" s="89" t="str" cm="1">
        <f t="array" ref="H419">IF(H660="","",
H660*LOOKUP($F419,_xlfn._xlws.FILTER($F$454:$F$463,H$454:H$463&lt;&gt;""),_xlfn._xlws.FILTER(H$454:H$463,H$454:H$463&lt;&gt;"")))</f>
        <v/>
      </c>
      <c r="I419" s="90" t="str" cm="1">
        <f t="array" ref="I419">IF(I660="","",
I660*LOOKUP($F419,_xlfn._xlws.FILTER($F$454:$F$463,I$454:I$463&lt;&gt;""),_xlfn._xlws.FILTER(I$454:I$463,I$454:I$463&lt;&gt;"")))</f>
        <v/>
      </c>
      <c r="J419" s="91" t="str">
        <f t="shared" si="24"/>
        <v/>
      </c>
      <c r="K419" s="92" t="str" cm="1">
        <f t="array" ref="K419">IF(M660="","",
ROUND(M660*LOOKUP($F419,_xlfn._xlws.FILTER($F$468:$F$477,G$468:G$477&lt;&gt;""),_xlfn._xlws.FILTER(G$468:G$477,G$468:G$477&lt;&gt;""))/LOOKUP($F419,_xlfn._xlws.FILTER($F$468:$F$477,H$468:H$477&lt;&gt;""),_xlfn._xlws.FILTER(H$468:H$477,H$468:H$477&lt;&gt;"")),1))</f>
        <v/>
      </c>
      <c r="L419" s="86" t="str">
        <f t="shared" si="25"/>
        <v/>
      </c>
      <c r="M419" s="78" t="str">
        <f t="shared" si="32"/>
        <v/>
      </c>
      <c r="N419" s="12"/>
      <c r="O419" s="24">
        <v>50679</v>
      </c>
      <c r="P419" s="87" t="str">
        <f t="shared" si="26"/>
        <v/>
      </c>
      <c r="Q419" s="87" t="str">
        <f t="shared" si="27"/>
        <v/>
      </c>
      <c r="R419" s="87" t="str">
        <f t="shared" si="28"/>
        <v/>
      </c>
      <c r="S419" s="87" t="str">
        <f t="shared" si="29"/>
        <v/>
      </c>
      <c r="T419" s="87" t="str">
        <f t="shared" si="30"/>
        <v/>
      </c>
      <c r="U419" s="78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9" t="str" cm="1">
        <f t="array" ref="G420">IF(G661="","",
G661*LOOKUP($F420,_xlfn._xlws.FILTER($F$454:$F$463,G$454:G$463&lt;&gt;""),_xlfn._xlws.FILTER(G$454:G$463,G$454:G$463&lt;&gt;"")))</f>
        <v/>
      </c>
      <c r="H420" s="89" t="str" cm="1">
        <f t="array" ref="H420">IF(H661="","",
H661*LOOKUP($F420,_xlfn._xlws.FILTER($F$454:$F$463,H$454:H$463&lt;&gt;""),_xlfn._xlws.FILTER(H$454:H$463,H$454:H$463&lt;&gt;"")))</f>
        <v/>
      </c>
      <c r="I420" s="90" t="str" cm="1">
        <f t="array" ref="I420">IF(I661="","",
I661*LOOKUP($F420,_xlfn._xlws.FILTER($F$454:$F$463,I$454:I$463&lt;&gt;""),_xlfn._xlws.FILTER(I$454:I$463,I$454:I$463&lt;&gt;"")))</f>
        <v/>
      </c>
      <c r="J420" s="91" t="str">
        <f t="shared" si="24"/>
        <v/>
      </c>
      <c r="K420" s="92" t="str" cm="1">
        <f t="array" ref="K420">IF(M661="","",
ROUND(M661*LOOKUP($F420,_xlfn._xlws.FILTER($F$468:$F$477,G$468:G$477&lt;&gt;""),_xlfn._xlws.FILTER(G$468:G$477,G$468:G$477&lt;&gt;""))/LOOKUP($F420,_xlfn._xlws.FILTER($F$468:$F$477,H$468:H$477&lt;&gt;""),_xlfn._xlws.FILTER(H$468:H$477,H$468:H$477&lt;&gt;"")),1))</f>
        <v/>
      </c>
      <c r="L420" s="86" t="str">
        <f t="shared" si="25"/>
        <v/>
      </c>
      <c r="M420" s="78" t="str">
        <f t="shared" si="32"/>
        <v/>
      </c>
      <c r="N420" s="12"/>
      <c r="O420" s="24">
        <v>50710</v>
      </c>
      <c r="P420" s="87" t="str">
        <f t="shared" si="26"/>
        <v/>
      </c>
      <c r="Q420" s="87" t="str">
        <f t="shared" si="27"/>
        <v/>
      </c>
      <c r="R420" s="87" t="str">
        <f t="shared" si="28"/>
        <v/>
      </c>
      <c r="S420" s="87" t="str">
        <f t="shared" si="29"/>
        <v/>
      </c>
      <c r="T420" s="87" t="str">
        <f t="shared" si="30"/>
        <v/>
      </c>
      <c r="U420" s="78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9" t="str" cm="1">
        <f t="array" ref="G421">IF(G662="","",
G662*LOOKUP($F421,_xlfn._xlws.FILTER($F$454:$F$463,G$454:G$463&lt;&gt;""),_xlfn._xlws.FILTER(G$454:G$463,G$454:G$463&lt;&gt;"")))</f>
        <v/>
      </c>
      <c r="H421" s="89" t="str" cm="1">
        <f t="array" ref="H421">IF(H662="","",
H662*LOOKUP($F421,_xlfn._xlws.FILTER($F$454:$F$463,H$454:H$463&lt;&gt;""),_xlfn._xlws.FILTER(H$454:H$463,H$454:H$463&lt;&gt;"")))</f>
        <v/>
      </c>
      <c r="I421" s="90" t="str" cm="1">
        <f t="array" ref="I421">IF(I662="","",
I662*LOOKUP($F421,_xlfn._xlws.FILTER($F$454:$F$463,I$454:I$463&lt;&gt;""),_xlfn._xlws.FILTER(I$454:I$463,I$454:I$463&lt;&gt;"")))</f>
        <v/>
      </c>
      <c r="J421" s="91" t="str">
        <f t="shared" si="24"/>
        <v/>
      </c>
      <c r="K421" s="92" t="str" cm="1">
        <f t="array" ref="K421">IF(M662="","",
ROUND(M662*LOOKUP($F421,_xlfn._xlws.FILTER($F$468:$F$477,G$468:G$477&lt;&gt;""),_xlfn._xlws.FILTER(G$468:G$477,G$468:G$477&lt;&gt;""))/LOOKUP($F421,_xlfn._xlws.FILTER($F$468:$F$477,H$468:H$477&lt;&gt;""),_xlfn._xlws.FILTER(H$468:H$477,H$468:H$477&lt;&gt;"")),1))</f>
        <v/>
      </c>
      <c r="L421" s="86" t="str">
        <f t="shared" si="25"/>
        <v/>
      </c>
      <c r="M421" s="78" t="str">
        <f t="shared" si="32"/>
        <v/>
      </c>
      <c r="N421" s="12"/>
      <c r="O421" s="24">
        <v>50740</v>
      </c>
      <c r="P421" s="87" t="str">
        <f t="shared" si="26"/>
        <v/>
      </c>
      <c r="Q421" s="87" t="str">
        <f t="shared" si="27"/>
        <v/>
      </c>
      <c r="R421" s="87" t="str">
        <f t="shared" si="28"/>
        <v/>
      </c>
      <c r="S421" s="87" t="str">
        <f t="shared" si="29"/>
        <v/>
      </c>
      <c r="T421" s="87" t="str">
        <f t="shared" si="30"/>
        <v/>
      </c>
      <c r="U421" s="78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9" t="str" cm="1">
        <f t="array" ref="G422">IF(G663="","",
G663*LOOKUP($F422,_xlfn._xlws.FILTER($F$454:$F$463,G$454:G$463&lt;&gt;""),_xlfn._xlws.FILTER(G$454:G$463,G$454:G$463&lt;&gt;"")))</f>
        <v/>
      </c>
      <c r="H422" s="89" t="str" cm="1">
        <f t="array" ref="H422">IF(H663="","",
H663*LOOKUP($F422,_xlfn._xlws.FILTER($F$454:$F$463,H$454:H$463&lt;&gt;""),_xlfn._xlws.FILTER(H$454:H$463,H$454:H$463&lt;&gt;"")))</f>
        <v/>
      </c>
      <c r="I422" s="90" t="str" cm="1">
        <f t="array" ref="I422">IF(I663="","",
I663*LOOKUP($F422,_xlfn._xlws.FILTER($F$454:$F$463,I$454:I$463&lt;&gt;""),_xlfn._xlws.FILTER(I$454:I$463,I$454:I$463&lt;&gt;"")))</f>
        <v/>
      </c>
      <c r="J422" s="91" t="str">
        <f t="shared" si="24"/>
        <v/>
      </c>
      <c r="K422" s="92" t="str" cm="1">
        <f t="array" ref="K422">IF(M663="","",
ROUND(M663*LOOKUP($F422,_xlfn._xlws.FILTER($F$468:$F$477,G$468:G$477&lt;&gt;""),_xlfn._xlws.FILTER(G$468:G$477,G$468:G$477&lt;&gt;""))/LOOKUP($F422,_xlfn._xlws.FILTER($F$468:$F$477,H$468:H$477&lt;&gt;""),_xlfn._xlws.FILTER(H$468:H$477,H$468:H$477&lt;&gt;"")),1))</f>
        <v/>
      </c>
      <c r="L422" s="86" t="str">
        <f t="shared" si="25"/>
        <v/>
      </c>
      <c r="M422" s="78" t="str">
        <f t="shared" si="32"/>
        <v/>
      </c>
      <c r="N422" s="12"/>
      <c r="O422" s="24">
        <v>50771</v>
      </c>
      <c r="P422" s="87" t="str">
        <f t="shared" si="26"/>
        <v/>
      </c>
      <c r="Q422" s="87" t="str">
        <f t="shared" si="27"/>
        <v/>
      </c>
      <c r="R422" s="87" t="str">
        <f t="shared" si="28"/>
        <v/>
      </c>
      <c r="S422" s="87" t="str">
        <f t="shared" si="29"/>
        <v/>
      </c>
      <c r="T422" s="87" t="str">
        <f t="shared" si="30"/>
        <v/>
      </c>
      <c r="U422" s="78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9" t="str" cm="1">
        <f t="array" ref="G423">IF(G664="","",
G664*LOOKUP($F423,_xlfn._xlws.FILTER($F$454:$F$463,G$454:G$463&lt;&gt;""),_xlfn._xlws.FILTER(G$454:G$463,G$454:G$463&lt;&gt;"")))</f>
        <v/>
      </c>
      <c r="H423" s="89" t="str" cm="1">
        <f t="array" ref="H423">IF(H664="","",
H664*LOOKUP($F423,_xlfn._xlws.FILTER($F$454:$F$463,H$454:H$463&lt;&gt;""),_xlfn._xlws.FILTER(H$454:H$463,H$454:H$463&lt;&gt;"")))</f>
        <v/>
      </c>
      <c r="I423" s="90" t="str" cm="1">
        <f t="array" ref="I423">IF(I664="","",
I664*LOOKUP($F423,_xlfn._xlws.FILTER($F$454:$F$463,I$454:I$463&lt;&gt;""),_xlfn._xlws.FILTER(I$454:I$463,I$454:I$463&lt;&gt;"")))</f>
        <v/>
      </c>
      <c r="J423" s="91" t="str">
        <f t="shared" si="24"/>
        <v/>
      </c>
      <c r="K423" s="92" t="str" cm="1">
        <f t="array" ref="K423">IF(M664="","",
ROUND(M664*LOOKUP($F423,_xlfn._xlws.FILTER($F$468:$F$477,G$468:G$477&lt;&gt;""),_xlfn._xlws.FILTER(G$468:G$477,G$468:G$477&lt;&gt;""))/LOOKUP($F423,_xlfn._xlws.FILTER($F$468:$F$477,H$468:H$477&lt;&gt;""),_xlfn._xlws.FILTER(H$468:H$477,H$468:H$477&lt;&gt;"")),1))</f>
        <v/>
      </c>
      <c r="L423" s="86" t="str">
        <f t="shared" si="25"/>
        <v/>
      </c>
      <c r="M423" s="78" t="str">
        <f t="shared" si="32"/>
        <v/>
      </c>
      <c r="N423" s="12"/>
      <c r="O423" s="24">
        <v>50802</v>
      </c>
      <c r="P423" s="87" t="str">
        <f t="shared" si="26"/>
        <v/>
      </c>
      <c r="Q423" s="87" t="str">
        <f t="shared" si="27"/>
        <v/>
      </c>
      <c r="R423" s="87" t="str">
        <f t="shared" si="28"/>
        <v/>
      </c>
      <c r="S423" s="87" t="str">
        <f t="shared" si="29"/>
        <v/>
      </c>
      <c r="T423" s="87" t="str">
        <f t="shared" si="30"/>
        <v/>
      </c>
      <c r="U423" s="78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9" t="str" cm="1">
        <f t="array" ref="G424">IF(G665="","",
G665*LOOKUP($F424,_xlfn._xlws.FILTER($F$454:$F$463,G$454:G$463&lt;&gt;""),_xlfn._xlws.FILTER(G$454:G$463,G$454:G$463&lt;&gt;"")))</f>
        <v/>
      </c>
      <c r="H424" s="89" t="str" cm="1">
        <f t="array" ref="H424">IF(H665="","",
H665*LOOKUP($F424,_xlfn._xlws.FILTER($F$454:$F$463,H$454:H$463&lt;&gt;""),_xlfn._xlws.FILTER(H$454:H$463,H$454:H$463&lt;&gt;"")))</f>
        <v/>
      </c>
      <c r="I424" s="90" t="str" cm="1">
        <f t="array" ref="I424">IF(I665="","",
I665*LOOKUP($F424,_xlfn._xlws.FILTER($F$454:$F$463,I$454:I$463&lt;&gt;""),_xlfn._xlws.FILTER(I$454:I$463,I$454:I$463&lt;&gt;"")))</f>
        <v/>
      </c>
      <c r="J424" s="91" t="str">
        <f t="shared" si="24"/>
        <v/>
      </c>
      <c r="K424" s="92" t="str" cm="1">
        <f t="array" ref="K424">IF(M665="","",
ROUND(M665*LOOKUP($F424,_xlfn._xlws.FILTER($F$468:$F$477,G$468:G$477&lt;&gt;""),_xlfn._xlws.FILTER(G$468:G$477,G$468:G$477&lt;&gt;""))/LOOKUP($F424,_xlfn._xlws.FILTER($F$468:$F$477,H$468:H$477&lt;&gt;""),_xlfn._xlws.FILTER(H$468:H$477,H$468:H$477&lt;&gt;"")),1))</f>
        <v/>
      </c>
      <c r="L424" s="86" t="str">
        <f t="shared" si="25"/>
        <v/>
      </c>
      <c r="M424" s="78" t="str">
        <f t="shared" si="32"/>
        <v/>
      </c>
      <c r="N424" s="12"/>
      <c r="O424" s="24">
        <v>50830</v>
      </c>
      <c r="P424" s="87" t="str">
        <f t="shared" si="26"/>
        <v/>
      </c>
      <c r="Q424" s="87" t="str">
        <f t="shared" si="27"/>
        <v/>
      </c>
      <c r="R424" s="87" t="str">
        <f t="shared" si="28"/>
        <v/>
      </c>
      <c r="S424" s="87" t="str">
        <f t="shared" si="29"/>
        <v/>
      </c>
      <c r="T424" s="87" t="str">
        <f t="shared" si="30"/>
        <v/>
      </c>
      <c r="U424" s="78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9" t="str" cm="1">
        <f t="array" ref="G425">IF(G666="","",
G666*LOOKUP($F425,_xlfn._xlws.FILTER($F$454:$F$463,G$454:G$463&lt;&gt;""),_xlfn._xlws.FILTER(G$454:G$463,G$454:G$463&lt;&gt;"")))</f>
        <v/>
      </c>
      <c r="H425" s="89" t="str" cm="1">
        <f t="array" ref="H425">IF(H666="","",
H666*LOOKUP($F425,_xlfn._xlws.FILTER($F$454:$F$463,H$454:H$463&lt;&gt;""),_xlfn._xlws.FILTER(H$454:H$463,H$454:H$463&lt;&gt;"")))</f>
        <v/>
      </c>
      <c r="I425" s="90" t="str" cm="1">
        <f t="array" ref="I425">IF(I666="","",
I666*LOOKUP($F425,_xlfn._xlws.FILTER($F$454:$F$463,I$454:I$463&lt;&gt;""),_xlfn._xlws.FILTER(I$454:I$463,I$454:I$463&lt;&gt;"")))</f>
        <v/>
      </c>
      <c r="J425" s="91" t="str">
        <f t="shared" si="24"/>
        <v/>
      </c>
      <c r="K425" s="92" t="str" cm="1">
        <f t="array" ref="K425">IF(M666="","",
ROUND(M666*LOOKUP($F425,_xlfn._xlws.FILTER($F$468:$F$477,G$468:G$477&lt;&gt;""),_xlfn._xlws.FILTER(G$468:G$477,G$468:G$477&lt;&gt;""))/LOOKUP($F425,_xlfn._xlws.FILTER($F$468:$F$477,H$468:H$477&lt;&gt;""),_xlfn._xlws.FILTER(H$468:H$477,H$468:H$477&lt;&gt;"")),1))</f>
        <v/>
      </c>
      <c r="L425" s="86" t="str">
        <f t="shared" si="25"/>
        <v/>
      </c>
      <c r="M425" s="78" t="str">
        <f t="shared" si="32"/>
        <v/>
      </c>
      <c r="N425" s="12"/>
      <c r="O425" s="24">
        <v>50861</v>
      </c>
      <c r="P425" s="87" t="str">
        <f t="shared" si="26"/>
        <v/>
      </c>
      <c r="Q425" s="87" t="str">
        <f t="shared" si="27"/>
        <v/>
      </c>
      <c r="R425" s="87" t="str">
        <f t="shared" si="28"/>
        <v/>
      </c>
      <c r="S425" s="87" t="str">
        <f t="shared" si="29"/>
        <v/>
      </c>
      <c r="T425" s="87" t="str">
        <f t="shared" si="30"/>
        <v/>
      </c>
      <c r="U425" s="78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9" t="str" cm="1">
        <f t="array" ref="G426">IF(G667="","",
G667*LOOKUP($F426,_xlfn._xlws.FILTER($F$454:$F$463,G$454:G$463&lt;&gt;""),_xlfn._xlws.FILTER(G$454:G$463,G$454:G$463&lt;&gt;"")))</f>
        <v/>
      </c>
      <c r="H426" s="89" t="str" cm="1">
        <f t="array" ref="H426">IF(H667="","",
H667*LOOKUP($F426,_xlfn._xlws.FILTER($F$454:$F$463,H$454:H$463&lt;&gt;""),_xlfn._xlws.FILTER(H$454:H$463,H$454:H$463&lt;&gt;"")))</f>
        <v/>
      </c>
      <c r="I426" s="90" t="str" cm="1">
        <f t="array" ref="I426">IF(I667="","",
I667*LOOKUP($F426,_xlfn._xlws.FILTER($F$454:$F$463,I$454:I$463&lt;&gt;""),_xlfn._xlws.FILTER(I$454:I$463,I$454:I$463&lt;&gt;"")))</f>
        <v/>
      </c>
      <c r="J426" s="91" t="str">
        <f t="shared" si="24"/>
        <v/>
      </c>
      <c r="K426" s="92" t="str" cm="1">
        <f t="array" ref="K426">IF(M667="","",
ROUND(M667*LOOKUP($F426,_xlfn._xlws.FILTER($F$468:$F$477,G$468:G$477&lt;&gt;""),_xlfn._xlws.FILTER(G$468:G$477,G$468:G$477&lt;&gt;""))/LOOKUP($F426,_xlfn._xlws.FILTER($F$468:$F$477,H$468:H$477&lt;&gt;""),_xlfn._xlws.FILTER(H$468:H$477,H$468:H$477&lt;&gt;"")),1))</f>
        <v/>
      </c>
      <c r="L426" s="86" t="str">
        <f t="shared" si="25"/>
        <v/>
      </c>
      <c r="M426" s="78" t="str">
        <f t="shared" si="32"/>
        <v/>
      </c>
      <c r="N426" s="12"/>
      <c r="O426" s="24">
        <v>50891</v>
      </c>
      <c r="P426" s="87" t="str">
        <f t="shared" si="26"/>
        <v/>
      </c>
      <c r="Q426" s="87" t="str">
        <f t="shared" si="27"/>
        <v/>
      </c>
      <c r="R426" s="87" t="str">
        <f t="shared" si="28"/>
        <v/>
      </c>
      <c r="S426" s="87" t="str">
        <f t="shared" si="29"/>
        <v/>
      </c>
      <c r="T426" s="87" t="str">
        <f t="shared" si="30"/>
        <v/>
      </c>
      <c r="U426" s="78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9" t="str" cm="1">
        <f t="array" ref="G427">IF(G668="","",
G668*LOOKUP($F427,_xlfn._xlws.FILTER($F$454:$F$463,G$454:G$463&lt;&gt;""),_xlfn._xlws.FILTER(G$454:G$463,G$454:G$463&lt;&gt;"")))</f>
        <v/>
      </c>
      <c r="H427" s="89" t="str" cm="1">
        <f t="array" ref="H427">IF(H668="","",
H668*LOOKUP($F427,_xlfn._xlws.FILTER($F$454:$F$463,H$454:H$463&lt;&gt;""),_xlfn._xlws.FILTER(H$454:H$463,H$454:H$463&lt;&gt;"")))</f>
        <v/>
      </c>
      <c r="I427" s="90" t="str" cm="1">
        <f t="array" ref="I427">IF(I668="","",
I668*LOOKUP($F427,_xlfn._xlws.FILTER($F$454:$F$463,I$454:I$463&lt;&gt;""),_xlfn._xlws.FILTER(I$454:I$463,I$454:I$463&lt;&gt;"")))</f>
        <v/>
      </c>
      <c r="J427" s="91" t="str">
        <f t="shared" si="24"/>
        <v/>
      </c>
      <c r="K427" s="92" t="str" cm="1">
        <f t="array" ref="K427">IF(M668="","",
ROUND(M668*LOOKUP($F427,_xlfn._xlws.FILTER($F$468:$F$477,G$468:G$477&lt;&gt;""),_xlfn._xlws.FILTER(G$468:G$477,G$468:G$477&lt;&gt;""))/LOOKUP($F427,_xlfn._xlws.FILTER($F$468:$F$477,H$468:H$477&lt;&gt;""),_xlfn._xlws.FILTER(H$468:H$477,H$468:H$477&lt;&gt;"")),1))</f>
        <v/>
      </c>
      <c r="L427" s="86" t="str">
        <f t="shared" si="25"/>
        <v/>
      </c>
      <c r="M427" s="78" t="str">
        <f t="shared" si="32"/>
        <v/>
      </c>
      <c r="N427" s="12"/>
      <c r="O427" s="24">
        <v>50922</v>
      </c>
      <c r="P427" s="87" t="str">
        <f t="shared" si="26"/>
        <v/>
      </c>
      <c r="Q427" s="87" t="str">
        <f t="shared" si="27"/>
        <v/>
      </c>
      <c r="R427" s="87" t="str">
        <f t="shared" si="28"/>
        <v/>
      </c>
      <c r="S427" s="87" t="str">
        <f t="shared" si="29"/>
        <v/>
      </c>
      <c r="T427" s="87" t="str">
        <f t="shared" si="30"/>
        <v/>
      </c>
      <c r="U427" s="78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9" t="str" cm="1">
        <f t="array" ref="G428">IF(G669="","",
G669*LOOKUP($F428,_xlfn._xlws.FILTER($F$454:$F$463,G$454:G$463&lt;&gt;""),_xlfn._xlws.FILTER(G$454:G$463,G$454:G$463&lt;&gt;"")))</f>
        <v/>
      </c>
      <c r="H428" s="89" t="str" cm="1">
        <f t="array" ref="H428">IF(H669="","",
H669*LOOKUP($F428,_xlfn._xlws.FILTER($F$454:$F$463,H$454:H$463&lt;&gt;""),_xlfn._xlws.FILTER(H$454:H$463,H$454:H$463&lt;&gt;"")))</f>
        <v/>
      </c>
      <c r="I428" s="90" t="str" cm="1">
        <f t="array" ref="I428">IF(I669="","",
I669*LOOKUP($F428,_xlfn._xlws.FILTER($F$454:$F$463,I$454:I$463&lt;&gt;""),_xlfn._xlws.FILTER(I$454:I$463,I$454:I$463&lt;&gt;"")))</f>
        <v/>
      </c>
      <c r="J428" s="91" t="str">
        <f t="shared" si="24"/>
        <v/>
      </c>
      <c r="K428" s="92" t="str" cm="1">
        <f t="array" ref="K428">IF(M669="","",
ROUND(M669*LOOKUP($F428,_xlfn._xlws.FILTER($F$468:$F$477,G$468:G$477&lt;&gt;""),_xlfn._xlws.FILTER(G$468:G$477,G$468:G$477&lt;&gt;""))/LOOKUP($F428,_xlfn._xlws.FILTER($F$468:$F$477,H$468:H$477&lt;&gt;""),_xlfn._xlws.FILTER(H$468:H$477,H$468:H$477&lt;&gt;"")),1))</f>
        <v/>
      </c>
      <c r="L428" s="86" t="str">
        <f t="shared" si="25"/>
        <v/>
      </c>
      <c r="M428" s="78" t="str">
        <f t="shared" si="32"/>
        <v/>
      </c>
      <c r="N428" s="12"/>
      <c r="O428" s="24">
        <v>50952</v>
      </c>
      <c r="P428" s="87" t="str">
        <f t="shared" si="26"/>
        <v/>
      </c>
      <c r="Q428" s="87" t="str">
        <f t="shared" si="27"/>
        <v/>
      </c>
      <c r="R428" s="87" t="str">
        <f t="shared" si="28"/>
        <v/>
      </c>
      <c r="S428" s="87" t="str">
        <f t="shared" si="29"/>
        <v/>
      </c>
      <c r="T428" s="87" t="str">
        <f t="shared" si="30"/>
        <v/>
      </c>
      <c r="U428" s="78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9" t="str" cm="1">
        <f t="array" ref="G429">IF(G670="","",
G670*LOOKUP($F429,_xlfn._xlws.FILTER($F$454:$F$463,G$454:G$463&lt;&gt;""),_xlfn._xlws.FILTER(G$454:G$463,G$454:G$463&lt;&gt;"")))</f>
        <v/>
      </c>
      <c r="H429" s="89" t="str" cm="1">
        <f t="array" ref="H429">IF(H670="","",
H670*LOOKUP($F429,_xlfn._xlws.FILTER($F$454:$F$463,H$454:H$463&lt;&gt;""),_xlfn._xlws.FILTER(H$454:H$463,H$454:H$463&lt;&gt;"")))</f>
        <v/>
      </c>
      <c r="I429" s="90" t="str" cm="1">
        <f t="array" ref="I429">IF(I670="","",
I670*LOOKUP($F429,_xlfn._xlws.FILTER($F$454:$F$463,I$454:I$463&lt;&gt;""),_xlfn._xlws.FILTER(I$454:I$463,I$454:I$463&lt;&gt;"")))</f>
        <v/>
      </c>
      <c r="J429" s="91" t="str">
        <f t="shared" si="24"/>
        <v/>
      </c>
      <c r="K429" s="92" t="str" cm="1">
        <f t="array" ref="K429">IF(M670="","",
ROUND(M670*LOOKUP($F429,_xlfn._xlws.FILTER($F$468:$F$477,G$468:G$477&lt;&gt;""),_xlfn._xlws.FILTER(G$468:G$477,G$468:G$477&lt;&gt;""))/LOOKUP($F429,_xlfn._xlws.FILTER($F$468:$F$477,H$468:H$477&lt;&gt;""),_xlfn._xlws.FILTER(H$468:H$477,H$468:H$477&lt;&gt;"")),1))</f>
        <v/>
      </c>
      <c r="L429" s="86" t="str">
        <f t="shared" si="25"/>
        <v/>
      </c>
      <c r="M429" s="78" t="str">
        <f t="shared" si="32"/>
        <v/>
      </c>
      <c r="N429" s="12"/>
      <c r="O429" s="24">
        <v>50983</v>
      </c>
      <c r="P429" s="87" t="str">
        <f t="shared" si="26"/>
        <v/>
      </c>
      <c r="Q429" s="87" t="str">
        <f t="shared" si="27"/>
        <v/>
      </c>
      <c r="R429" s="87" t="str">
        <f t="shared" si="28"/>
        <v/>
      </c>
      <c r="S429" s="87" t="str">
        <f t="shared" si="29"/>
        <v/>
      </c>
      <c r="T429" s="87" t="str">
        <f t="shared" si="30"/>
        <v/>
      </c>
      <c r="U429" s="78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9" t="str" cm="1">
        <f t="array" ref="G430">IF(G671="","",
G671*LOOKUP($F430,_xlfn._xlws.FILTER($F$454:$F$463,G$454:G$463&lt;&gt;""),_xlfn._xlws.FILTER(G$454:G$463,G$454:G$463&lt;&gt;"")))</f>
        <v/>
      </c>
      <c r="H430" s="89" t="str" cm="1">
        <f t="array" ref="H430">IF(H671="","",
H671*LOOKUP($F430,_xlfn._xlws.FILTER($F$454:$F$463,H$454:H$463&lt;&gt;""),_xlfn._xlws.FILTER(H$454:H$463,H$454:H$463&lt;&gt;"")))</f>
        <v/>
      </c>
      <c r="I430" s="90" t="str" cm="1">
        <f t="array" ref="I430">IF(I671="","",
I671*LOOKUP($F430,_xlfn._xlws.FILTER($F$454:$F$463,I$454:I$463&lt;&gt;""),_xlfn._xlws.FILTER(I$454:I$463,I$454:I$463&lt;&gt;"")))</f>
        <v/>
      </c>
      <c r="J430" s="91" t="str">
        <f t="shared" si="24"/>
        <v/>
      </c>
      <c r="K430" s="92" t="str" cm="1">
        <f t="array" ref="K430">IF(M671="","",
ROUND(M671*LOOKUP($F430,_xlfn._xlws.FILTER($F$468:$F$477,G$468:G$477&lt;&gt;""),_xlfn._xlws.FILTER(G$468:G$477,G$468:G$477&lt;&gt;""))/LOOKUP($F430,_xlfn._xlws.FILTER($F$468:$F$477,H$468:H$477&lt;&gt;""),_xlfn._xlws.FILTER(H$468:H$477,H$468:H$477&lt;&gt;"")),1))</f>
        <v/>
      </c>
      <c r="L430" s="86" t="str">
        <f t="shared" si="25"/>
        <v/>
      </c>
      <c r="M430" s="78" t="str">
        <f t="shared" si="32"/>
        <v/>
      </c>
      <c r="N430" s="12"/>
      <c r="O430" s="24">
        <v>51014</v>
      </c>
      <c r="P430" s="87" t="str">
        <f t="shared" si="26"/>
        <v/>
      </c>
      <c r="Q430" s="87" t="str">
        <f t="shared" si="27"/>
        <v/>
      </c>
      <c r="R430" s="87" t="str">
        <f t="shared" si="28"/>
        <v/>
      </c>
      <c r="S430" s="87" t="str">
        <f t="shared" si="29"/>
        <v/>
      </c>
      <c r="T430" s="87" t="str">
        <f t="shared" si="30"/>
        <v/>
      </c>
      <c r="U430" s="78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9" t="str" cm="1">
        <f t="array" ref="G431">IF(G672="","",
G672*LOOKUP($F431,_xlfn._xlws.FILTER($F$454:$F$463,G$454:G$463&lt;&gt;""),_xlfn._xlws.FILTER(G$454:G$463,G$454:G$463&lt;&gt;"")))</f>
        <v/>
      </c>
      <c r="H431" s="89" t="str" cm="1">
        <f t="array" ref="H431">IF(H672="","",
H672*LOOKUP($F431,_xlfn._xlws.FILTER($F$454:$F$463,H$454:H$463&lt;&gt;""),_xlfn._xlws.FILTER(H$454:H$463,H$454:H$463&lt;&gt;"")))</f>
        <v/>
      </c>
      <c r="I431" s="90" t="str" cm="1">
        <f t="array" ref="I431">IF(I672="","",
I672*LOOKUP($F431,_xlfn._xlws.FILTER($F$454:$F$463,I$454:I$463&lt;&gt;""),_xlfn._xlws.FILTER(I$454:I$463,I$454:I$463&lt;&gt;"")))</f>
        <v/>
      </c>
      <c r="J431" s="91" t="str">
        <f t="shared" si="24"/>
        <v/>
      </c>
      <c r="K431" s="92" t="str" cm="1">
        <f t="array" ref="K431">IF(M672="","",
ROUND(M672*LOOKUP($F431,_xlfn._xlws.FILTER($F$468:$F$477,G$468:G$477&lt;&gt;""),_xlfn._xlws.FILTER(G$468:G$477,G$468:G$477&lt;&gt;""))/LOOKUP($F431,_xlfn._xlws.FILTER($F$468:$F$477,H$468:H$477&lt;&gt;""),_xlfn._xlws.FILTER(H$468:H$477,H$468:H$477&lt;&gt;"")),1))</f>
        <v/>
      </c>
      <c r="L431" s="86" t="str">
        <f t="shared" si="25"/>
        <v/>
      </c>
      <c r="M431" s="78" t="str">
        <f t="shared" si="32"/>
        <v/>
      </c>
      <c r="N431" s="12"/>
      <c r="O431" s="24">
        <v>51044</v>
      </c>
      <c r="P431" s="87" t="str">
        <f t="shared" si="26"/>
        <v/>
      </c>
      <c r="Q431" s="87" t="str">
        <f t="shared" si="27"/>
        <v/>
      </c>
      <c r="R431" s="87" t="str">
        <f t="shared" si="28"/>
        <v/>
      </c>
      <c r="S431" s="87" t="str">
        <f t="shared" si="29"/>
        <v/>
      </c>
      <c r="T431" s="87" t="str">
        <f t="shared" si="30"/>
        <v/>
      </c>
      <c r="U431" s="78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9" t="str" cm="1">
        <f t="array" ref="G432">IF(G673="","",
G673*LOOKUP($F432,_xlfn._xlws.FILTER($F$454:$F$463,G$454:G$463&lt;&gt;""),_xlfn._xlws.FILTER(G$454:G$463,G$454:G$463&lt;&gt;"")))</f>
        <v/>
      </c>
      <c r="H432" s="89" t="str" cm="1">
        <f t="array" ref="H432">IF(H673="","",
H673*LOOKUP($F432,_xlfn._xlws.FILTER($F$454:$F$463,H$454:H$463&lt;&gt;""),_xlfn._xlws.FILTER(H$454:H$463,H$454:H$463&lt;&gt;"")))</f>
        <v/>
      </c>
      <c r="I432" s="90" t="str" cm="1">
        <f t="array" ref="I432">IF(I673="","",
I673*LOOKUP($F432,_xlfn._xlws.FILTER($F$454:$F$463,I$454:I$463&lt;&gt;""),_xlfn._xlws.FILTER(I$454:I$463,I$454:I$463&lt;&gt;"")))</f>
        <v/>
      </c>
      <c r="J432" s="91" t="str">
        <f t="shared" si="24"/>
        <v/>
      </c>
      <c r="K432" s="92" t="str" cm="1">
        <f t="array" ref="K432">IF(M673="","",
ROUND(M673*LOOKUP($F432,_xlfn._xlws.FILTER($F$468:$F$477,G$468:G$477&lt;&gt;""),_xlfn._xlws.FILTER(G$468:G$477,G$468:G$477&lt;&gt;""))/LOOKUP($F432,_xlfn._xlws.FILTER($F$468:$F$477,H$468:H$477&lt;&gt;""),_xlfn._xlws.FILTER(H$468:H$477,H$468:H$477&lt;&gt;"")),1))</f>
        <v/>
      </c>
      <c r="L432" s="86" t="str">
        <f t="shared" si="25"/>
        <v/>
      </c>
      <c r="M432" s="78" t="str">
        <f t="shared" si="32"/>
        <v/>
      </c>
      <c r="N432" s="12"/>
      <c r="O432" s="24">
        <v>51075</v>
      </c>
      <c r="P432" s="87" t="str">
        <f t="shared" si="26"/>
        <v/>
      </c>
      <c r="Q432" s="87" t="str">
        <f t="shared" si="27"/>
        <v/>
      </c>
      <c r="R432" s="87" t="str">
        <f t="shared" si="28"/>
        <v/>
      </c>
      <c r="S432" s="87" t="str">
        <f t="shared" si="29"/>
        <v/>
      </c>
      <c r="T432" s="87" t="str">
        <f t="shared" si="30"/>
        <v/>
      </c>
      <c r="U432" s="78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9" t="str" cm="1">
        <f t="array" ref="G433">IF(G674="","",
G674*LOOKUP($F433,_xlfn._xlws.FILTER($F$454:$F$463,G$454:G$463&lt;&gt;""),_xlfn._xlws.FILTER(G$454:G$463,G$454:G$463&lt;&gt;"")))</f>
        <v/>
      </c>
      <c r="H433" s="89" t="str" cm="1">
        <f t="array" ref="H433">IF(H674="","",
H674*LOOKUP($F433,_xlfn._xlws.FILTER($F$454:$F$463,H$454:H$463&lt;&gt;""),_xlfn._xlws.FILTER(H$454:H$463,H$454:H$463&lt;&gt;"")))</f>
        <v/>
      </c>
      <c r="I433" s="90" t="str" cm="1">
        <f t="array" ref="I433">IF(I674="","",
I674*LOOKUP($F433,_xlfn._xlws.FILTER($F$454:$F$463,I$454:I$463&lt;&gt;""),_xlfn._xlws.FILTER(I$454:I$463,I$454:I$463&lt;&gt;"")))</f>
        <v/>
      </c>
      <c r="J433" s="91" t="str">
        <f t="shared" si="24"/>
        <v/>
      </c>
      <c r="K433" s="92" t="str" cm="1">
        <f t="array" ref="K433">IF(M674="","",
ROUND(M674*LOOKUP($F433,_xlfn._xlws.FILTER($F$468:$F$477,G$468:G$477&lt;&gt;""),_xlfn._xlws.FILTER(G$468:G$477,G$468:G$477&lt;&gt;""))/LOOKUP($F433,_xlfn._xlws.FILTER($F$468:$F$477,H$468:H$477&lt;&gt;""),_xlfn._xlws.FILTER(H$468:H$477,H$468:H$477&lt;&gt;"")),1))</f>
        <v/>
      </c>
      <c r="L433" s="86" t="str">
        <f t="shared" si="25"/>
        <v/>
      </c>
      <c r="M433" s="78" t="str">
        <f t="shared" si="32"/>
        <v/>
      </c>
      <c r="N433" s="12"/>
      <c r="O433" s="24">
        <v>51105</v>
      </c>
      <c r="P433" s="87" t="str">
        <f t="shared" si="26"/>
        <v/>
      </c>
      <c r="Q433" s="87" t="str">
        <f t="shared" si="27"/>
        <v/>
      </c>
      <c r="R433" s="87" t="str">
        <f t="shared" si="28"/>
        <v/>
      </c>
      <c r="S433" s="87" t="str">
        <f t="shared" si="29"/>
        <v/>
      </c>
      <c r="T433" s="87" t="str">
        <f t="shared" si="30"/>
        <v/>
      </c>
      <c r="U433" s="78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9" t="str" cm="1">
        <f t="array" ref="G434">IF(G675="","",
G675*LOOKUP($F434,_xlfn._xlws.FILTER($F$454:$F$463,G$454:G$463&lt;&gt;""),_xlfn._xlws.FILTER(G$454:G$463,G$454:G$463&lt;&gt;"")))</f>
        <v/>
      </c>
      <c r="H434" s="89" t="str" cm="1">
        <f t="array" ref="H434">IF(H675="","",
H675*LOOKUP($F434,_xlfn._xlws.FILTER($F$454:$F$463,H$454:H$463&lt;&gt;""),_xlfn._xlws.FILTER(H$454:H$463,H$454:H$463&lt;&gt;"")))</f>
        <v/>
      </c>
      <c r="I434" s="90" t="str" cm="1">
        <f t="array" ref="I434">IF(I675="","",
I675*LOOKUP($F434,_xlfn._xlws.FILTER($F$454:$F$463,I$454:I$463&lt;&gt;""),_xlfn._xlws.FILTER(I$454:I$463,I$454:I$463&lt;&gt;"")))</f>
        <v/>
      </c>
      <c r="J434" s="91" t="str">
        <f t="shared" si="24"/>
        <v/>
      </c>
      <c r="K434" s="92" t="str" cm="1">
        <f t="array" ref="K434">IF(M675="","",
ROUND(M675*LOOKUP($F434,_xlfn._xlws.FILTER($F$468:$F$477,G$468:G$477&lt;&gt;""),_xlfn._xlws.FILTER(G$468:G$477,G$468:G$477&lt;&gt;""))/LOOKUP($F434,_xlfn._xlws.FILTER($F$468:$F$477,H$468:H$477&lt;&gt;""),_xlfn._xlws.FILTER(H$468:H$477,H$468:H$477&lt;&gt;"")),1))</f>
        <v/>
      </c>
      <c r="L434" s="86" t="str">
        <f t="shared" si="25"/>
        <v/>
      </c>
      <c r="M434" s="78" t="str">
        <f t="shared" si="32"/>
        <v/>
      </c>
      <c r="N434" s="12"/>
      <c r="O434" s="24">
        <v>51136</v>
      </c>
      <c r="P434" s="87" t="str">
        <f t="shared" si="26"/>
        <v/>
      </c>
      <c r="Q434" s="87" t="str">
        <f t="shared" si="27"/>
        <v/>
      </c>
      <c r="R434" s="87" t="str">
        <f t="shared" si="28"/>
        <v/>
      </c>
      <c r="S434" s="87" t="str">
        <f t="shared" si="29"/>
        <v/>
      </c>
      <c r="T434" s="87" t="str">
        <f t="shared" si="30"/>
        <v/>
      </c>
      <c r="U434" s="78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9" t="str" cm="1">
        <f t="array" ref="G435">IF(G676="","",
G676*LOOKUP($F435,_xlfn._xlws.FILTER($F$454:$F$463,G$454:G$463&lt;&gt;""),_xlfn._xlws.FILTER(G$454:G$463,G$454:G$463&lt;&gt;"")))</f>
        <v/>
      </c>
      <c r="H435" s="89" t="str" cm="1">
        <f t="array" ref="H435">IF(H676="","",
H676*LOOKUP($F435,_xlfn._xlws.FILTER($F$454:$F$463,H$454:H$463&lt;&gt;""),_xlfn._xlws.FILTER(H$454:H$463,H$454:H$463&lt;&gt;"")))</f>
        <v/>
      </c>
      <c r="I435" s="90" t="str" cm="1">
        <f t="array" ref="I435">IF(I676="","",
I676*LOOKUP($F435,_xlfn._xlws.FILTER($F$454:$F$463,I$454:I$463&lt;&gt;""),_xlfn._xlws.FILTER(I$454:I$463,I$454:I$463&lt;&gt;"")))</f>
        <v/>
      </c>
      <c r="J435" s="91" t="str">
        <f t="shared" ref="J435:J445" si="33">IF(J676="","",J676)</f>
        <v/>
      </c>
      <c r="K435" s="92" t="str" cm="1">
        <f t="array" ref="K435">IF(M676="","",
ROUND(M676*LOOKUP($F435,_xlfn._xlws.FILTER($F$468:$F$477,G$468:G$477&lt;&gt;""),_xlfn._xlws.FILTER(G$468:G$477,G$468:G$477&lt;&gt;""))/LOOKUP($F435,_xlfn._xlws.FILTER($F$468:$F$477,H$468:H$477&lt;&gt;""),_xlfn._xlws.FILTER(H$468:H$477,H$468:H$477&lt;&gt;"")),1))</f>
        <v/>
      </c>
      <c r="L435" s="86" t="str">
        <f t="shared" ref="L435:L445" si="34">IF(V676="","",V676)</f>
        <v/>
      </c>
      <c r="M435" s="78" t="str">
        <f t="shared" si="32"/>
        <v/>
      </c>
      <c r="N435" s="12"/>
      <c r="O435" s="24">
        <v>51167</v>
      </c>
      <c r="P435" s="87" t="str">
        <f t="shared" ref="P435:P445" si="35">IFERROR((G435*Q$480)/$L435*(100/Q$481),"")</f>
        <v/>
      </c>
      <c r="Q435" s="87" t="str">
        <f t="shared" ref="Q435:Q445" si="36">IFERROR((H435*R$480)/$L435*(100/R$481),"")</f>
        <v/>
      </c>
      <c r="R435" s="87" t="str">
        <f t="shared" ref="R435:R445" si="37">IFERROR((I435*S$480)/$L435*(100/S$481),"")</f>
        <v/>
      </c>
      <c r="S435" s="87" t="str">
        <f t="shared" ref="S435:S445" si="38">IFERROR((J435*T$480)/$L435*(100/T$481),"")</f>
        <v/>
      </c>
      <c r="T435" s="87" t="str">
        <f t="shared" ref="T435:T445" si="39">IFERROR((K435*U$480)/$L435*(100/U$481),"")</f>
        <v/>
      </c>
      <c r="U435" s="78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9" t="str" cm="1">
        <f t="array" ref="G436">IF(G677="","",
G677*LOOKUP($F436,_xlfn._xlws.FILTER($F$454:$F$463,G$454:G$463&lt;&gt;""),_xlfn._xlws.FILTER(G$454:G$463,G$454:G$463&lt;&gt;"")))</f>
        <v/>
      </c>
      <c r="H436" s="89" t="str" cm="1">
        <f t="array" ref="H436">IF(H677="","",
H677*LOOKUP($F436,_xlfn._xlws.FILTER($F$454:$F$463,H$454:H$463&lt;&gt;""),_xlfn._xlws.FILTER(H$454:H$463,H$454:H$463&lt;&gt;"")))</f>
        <v/>
      </c>
      <c r="I436" s="90" t="str" cm="1">
        <f t="array" ref="I436">IF(I677="","",
I677*LOOKUP($F436,_xlfn._xlws.FILTER($F$454:$F$463,I$454:I$463&lt;&gt;""),_xlfn._xlws.FILTER(I$454:I$463,I$454:I$463&lt;&gt;"")))</f>
        <v/>
      </c>
      <c r="J436" s="91" t="str">
        <f t="shared" si="33"/>
        <v/>
      </c>
      <c r="K436" s="92" t="str" cm="1">
        <f t="array" ref="K436">IF(M677="","",
ROUND(M677*LOOKUP($F436,_xlfn._xlws.FILTER($F$468:$F$477,G$468:G$477&lt;&gt;""),_xlfn._xlws.FILTER(G$468:G$477,G$468:G$477&lt;&gt;""))/LOOKUP($F436,_xlfn._xlws.FILTER($F$468:$F$477,H$468:H$477&lt;&gt;""),_xlfn._xlws.FILTER(H$468:H$477,H$468:H$477&lt;&gt;"")),1))</f>
        <v/>
      </c>
      <c r="L436" s="86" t="str">
        <f t="shared" si="34"/>
        <v/>
      </c>
      <c r="M436" s="78" t="str">
        <f t="shared" si="32"/>
        <v/>
      </c>
      <c r="N436" s="12"/>
      <c r="O436" s="24">
        <v>51196</v>
      </c>
      <c r="P436" s="87" t="str">
        <f t="shared" si="35"/>
        <v/>
      </c>
      <c r="Q436" s="87" t="str">
        <f t="shared" si="36"/>
        <v/>
      </c>
      <c r="R436" s="87" t="str">
        <f t="shared" si="37"/>
        <v/>
      </c>
      <c r="S436" s="87" t="str">
        <f t="shared" si="38"/>
        <v/>
      </c>
      <c r="T436" s="87" t="str">
        <f t="shared" si="39"/>
        <v/>
      </c>
      <c r="U436" s="78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9" t="str" cm="1">
        <f t="array" ref="G437">IF(G678="","",
G678*LOOKUP($F437,_xlfn._xlws.FILTER($F$454:$F$463,G$454:G$463&lt;&gt;""),_xlfn._xlws.FILTER(G$454:G$463,G$454:G$463&lt;&gt;"")))</f>
        <v/>
      </c>
      <c r="H437" s="89" t="str" cm="1">
        <f t="array" ref="H437">IF(H678="","",
H678*LOOKUP($F437,_xlfn._xlws.FILTER($F$454:$F$463,H$454:H$463&lt;&gt;""),_xlfn._xlws.FILTER(H$454:H$463,H$454:H$463&lt;&gt;"")))</f>
        <v/>
      </c>
      <c r="I437" s="90" t="str" cm="1">
        <f t="array" ref="I437">IF(I678="","",
I678*LOOKUP($F437,_xlfn._xlws.FILTER($F$454:$F$463,I$454:I$463&lt;&gt;""),_xlfn._xlws.FILTER(I$454:I$463,I$454:I$463&lt;&gt;"")))</f>
        <v/>
      </c>
      <c r="J437" s="91" t="str">
        <f t="shared" si="33"/>
        <v/>
      </c>
      <c r="K437" s="92" t="str" cm="1">
        <f t="array" ref="K437">IF(M678="","",
ROUND(M678*LOOKUP($F437,_xlfn._xlws.FILTER($F$468:$F$477,G$468:G$477&lt;&gt;""),_xlfn._xlws.FILTER(G$468:G$477,G$468:G$477&lt;&gt;""))/LOOKUP($F437,_xlfn._xlws.FILTER($F$468:$F$477,H$468:H$477&lt;&gt;""),_xlfn._xlws.FILTER(H$468:H$477,H$468:H$477&lt;&gt;"")),1))</f>
        <v/>
      </c>
      <c r="L437" s="86" t="str">
        <f t="shared" si="34"/>
        <v/>
      </c>
      <c r="M437" s="78" t="str">
        <f t="shared" si="32"/>
        <v/>
      </c>
      <c r="N437" s="12"/>
      <c r="O437" s="24">
        <v>51227</v>
      </c>
      <c r="P437" s="87" t="str">
        <f t="shared" si="35"/>
        <v/>
      </c>
      <c r="Q437" s="87" t="str">
        <f t="shared" si="36"/>
        <v/>
      </c>
      <c r="R437" s="87" t="str">
        <f t="shared" si="37"/>
        <v/>
      </c>
      <c r="S437" s="87" t="str">
        <f t="shared" si="38"/>
        <v/>
      </c>
      <c r="T437" s="87" t="str">
        <f t="shared" si="39"/>
        <v/>
      </c>
      <c r="U437" s="78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9" t="str" cm="1">
        <f t="array" ref="G438">IF(G679="","",
G679*LOOKUP($F438,_xlfn._xlws.FILTER($F$454:$F$463,G$454:G$463&lt;&gt;""),_xlfn._xlws.FILTER(G$454:G$463,G$454:G$463&lt;&gt;"")))</f>
        <v/>
      </c>
      <c r="H438" s="89" t="str" cm="1">
        <f t="array" ref="H438">IF(H679="","",
H679*LOOKUP($F438,_xlfn._xlws.FILTER($F$454:$F$463,H$454:H$463&lt;&gt;""),_xlfn._xlws.FILTER(H$454:H$463,H$454:H$463&lt;&gt;"")))</f>
        <v/>
      </c>
      <c r="I438" s="90" t="str" cm="1">
        <f t="array" ref="I438">IF(I679="","",
I679*LOOKUP($F438,_xlfn._xlws.FILTER($F$454:$F$463,I$454:I$463&lt;&gt;""),_xlfn._xlws.FILTER(I$454:I$463,I$454:I$463&lt;&gt;"")))</f>
        <v/>
      </c>
      <c r="J438" s="91" t="str">
        <f t="shared" si="33"/>
        <v/>
      </c>
      <c r="K438" s="92" t="str" cm="1">
        <f t="array" ref="K438">IF(M679="","",
ROUND(M679*LOOKUP($F438,_xlfn._xlws.FILTER($F$468:$F$477,G$468:G$477&lt;&gt;""),_xlfn._xlws.FILTER(G$468:G$477,G$468:G$477&lt;&gt;""))/LOOKUP($F438,_xlfn._xlws.FILTER($F$468:$F$477,H$468:H$477&lt;&gt;""),_xlfn._xlws.FILTER(H$468:H$477,H$468:H$477&lt;&gt;"")),1))</f>
        <v/>
      </c>
      <c r="L438" s="86" t="str">
        <f t="shared" si="34"/>
        <v/>
      </c>
      <c r="M438" s="78" t="str">
        <f t="shared" si="32"/>
        <v/>
      </c>
      <c r="N438" s="12"/>
      <c r="O438" s="24">
        <v>51257</v>
      </c>
      <c r="P438" s="87" t="str">
        <f t="shared" si="35"/>
        <v/>
      </c>
      <c r="Q438" s="87" t="str">
        <f t="shared" si="36"/>
        <v/>
      </c>
      <c r="R438" s="87" t="str">
        <f t="shared" si="37"/>
        <v/>
      </c>
      <c r="S438" s="87" t="str">
        <f t="shared" si="38"/>
        <v/>
      </c>
      <c r="T438" s="87" t="str">
        <f t="shared" si="39"/>
        <v/>
      </c>
      <c r="U438" s="78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9" t="str" cm="1">
        <f t="array" ref="G439">IF(G680="","",
G680*LOOKUP($F439,_xlfn._xlws.FILTER($F$454:$F$463,G$454:G$463&lt;&gt;""),_xlfn._xlws.FILTER(G$454:G$463,G$454:G$463&lt;&gt;"")))</f>
        <v/>
      </c>
      <c r="H439" s="89" t="str" cm="1">
        <f t="array" ref="H439">IF(H680="","",
H680*LOOKUP($F439,_xlfn._xlws.FILTER($F$454:$F$463,H$454:H$463&lt;&gt;""),_xlfn._xlws.FILTER(H$454:H$463,H$454:H$463&lt;&gt;"")))</f>
        <v/>
      </c>
      <c r="I439" s="90" t="str" cm="1">
        <f t="array" ref="I439">IF(I680="","",
I680*LOOKUP($F439,_xlfn._xlws.FILTER($F$454:$F$463,I$454:I$463&lt;&gt;""),_xlfn._xlws.FILTER(I$454:I$463,I$454:I$463&lt;&gt;"")))</f>
        <v/>
      </c>
      <c r="J439" s="91" t="str">
        <f t="shared" si="33"/>
        <v/>
      </c>
      <c r="K439" s="92" t="str" cm="1">
        <f t="array" ref="K439">IF(M680="","",
ROUND(M680*LOOKUP($F439,_xlfn._xlws.FILTER($F$468:$F$477,G$468:G$477&lt;&gt;""),_xlfn._xlws.FILTER(G$468:G$477,G$468:G$477&lt;&gt;""))/LOOKUP($F439,_xlfn._xlws.FILTER($F$468:$F$477,H$468:H$477&lt;&gt;""),_xlfn._xlws.FILTER(H$468:H$477,H$468:H$477&lt;&gt;"")),1))</f>
        <v/>
      </c>
      <c r="L439" s="86" t="str">
        <f t="shared" si="34"/>
        <v/>
      </c>
      <c r="M439" s="78" t="str">
        <f t="shared" si="32"/>
        <v/>
      </c>
      <c r="N439" s="12"/>
      <c r="O439" s="24">
        <v>51288</v>
      </c>
      <c r="P439" s="87" t="str">
        <f t="shared" si="35"/>
        <v/>
      </c>
      <c r="Q439" s="87" t="str">
        <f t="shared" si="36"/>
        <v/>
      </c>
      <c r="R439" s="87" t="str">
        <f t="shared" si="37"/>
        <v/>
      </c>
      <c r="S439" s="87" t="str">
        <f t="shared" si="38"/>
        <v/>
      </c>
      <c r="T439" s="87" t="str">
        <f t="shared" si="39"/>
        <v/>
      </c>
      <c r="U439" s="78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9" t="str" cm="1">
        <f t="array" ref="G440">IF(G681="","",
G681*LOOKUP($F440,_xlfn._xlws.FILTER($F$454:$F$463,G$454:G$463&lt;&gt;""),_xlfn._xlws.FILTER(G$454:G$463,G$454:G$463&lt;&gt;"")))</f>
        <v/>
      </c>
      <c r="H440" s="89" t="str" cm="1">
        <f t="array" ref="H440">IF(H681="","",
H681*LOOKUP($F440,_xlfn._xlws.FILTER($F$454:$F$463,H$454:H$463&lt;&gt;""),_xlfn._xlws.FILTER(H$454:H$463,H$454:H$463&lt;&gt;"")))</f>
        <v/>
      </c>
      <c r="I440" s="90" t="str" cm="1">
        <f t="array" ref="I440">IF(I681="","",
I681*LOOKUP($F440,_xlfn._xlws.FILTER($F$454:$F$463,I$454:I$463&lt;&gt;""),_xlfn._xlws.FILTER(I$454:I$463,I$454:I$463&lt;&gt;"")))</f>
        <v/>
      </c>
      <c r="J440" s="91" t="str">
        <f t="shared" si="33"/>
        <v/>
      </c>
      <c r="K440" s="92" t="str" cm="1">
        <f t="array" ref="K440">IF(M681="","",
ROUND(M681*LOOKUP($F440,_xlfn._xlws.FILTER($F$468:$F$477,G$468:G$477&lt;&gt;""),_xlfn._xlws.FILTER(G$468:G$477,G$468:G$477&lt;&gt;""))/LOOKUP($F440,_xlfn._xlws.FILTER($F$468:$F$477,H$468:H$477&lt;&gt;""),_xlfn._xlws.FILTER(H$468:H$477,H$468:H$477&lt;&gt;"")),1))</f>
        <v/>
      </c>
      <c r="L440" s="86" t="str">
        <f t="shared" si="34"/>
        <v/>
      </c>
      <c r="M440" s="78" t="str">
        <f t="shared" si="32"/>
        <v/>
      </c>
      <c r="N440" s="12"/>
      <c r="O440" s="24">
        <v>51318</v>
      </c>
      <c r="P440" s="87" t="str">
        <f t="shared" si="35"/>
        <v/>
      </c>
      <c r="Q440" s="87" t="str">
        <f t="shared" si="36"/>
        <v/>
      </c>
      <c r="R440" s="87" t="str">
        <f t="shared" si="37"/>
        <v/>
      </c>
      <c r="S440" s="87" t="str">
        <f t="shared" si="38"/>
        <v/>
      </c>
      <c r="T440" s="87" t="str">
        <f t="shared" si="39"/>
        <v/>
      </c>
      <c r="U440" s="78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9" t="str" cm="1">
        <f t="array" ref="G441">IF(G682="","",
G682*LOOKUP($F441,_xlfn._xlws.FILTER($F$454:$F$463,G$454:G$463&lt;&gt;""),_xlfn._xlws.FILTER(G$454:G$463,G$454:G$463&lt;&gt;"")))</f>
        <v/>
      </c>
      <c r="H441" s="89" t="str" cm="1">
        <f t="array" ref="H441">IF(H682="","",
H682*LOOKUP($F441,_xlfn._xlws.FILTER($F$454:$F$463,H$454:H$463&lt;&gt;""),_xlfn._xlws.FILTER(H$454:H$463,H$454:H$463&lt;&gt;"")))</f>
        <v/>
      </c>
      <c r="I441" s="90" t="str" cm="1">
        <f t="array" ref="I441">IF(I682="","",
I682*LOOKUP($F441,_xlfn._xlws.FILTER($F$454:$F$463,I$454:I$463&lt;&gt;""),_xlfn._xlws.FILTER(I$454:I$463,I$454:I$463&lt;&gt;"")))</f>
        <v/>
      </c>
      <c r="J441" s="91" t="str">
        <f t="shared" si="33"/>
        <v/>
      </c>
      <c r="K441" s="92" t="str" cm="1">
        <f t="array" ref="K441">IF(M682="","",
ROUND(M682*LOOKUP($F441,_xlfn._xlws.FILTER($F$468:$F$477,G$468:G$477&lt;&gt;""),_xlfn._xlws.FILTER(G$468:G$477,G$468:G$477&lt;&gt;""))/LOOKUP($F441,_xlfn._xlws.FILTER($F$468:$F$477,H$468:H$477&lt;&gt;""),_xlfn._xlws.FILTER(H$468:H$477,H$468:H$477&lt;&gt;"")),1))</f>
        <v/>
      </c>
      <c r="L441" s="86" t="str">
        <f t="shared" si="34"/>
        <v/>
      </c>
      <c r="M441" s="78" t="str">
        <f t="shared" si="32"/>
        <v/>
      </c>
      <c r="N441" s="12"/>
      <c r="O441" s="24">
        <v>51349</v>
      </c>
      <c r="P441" s="87" t="str">
        <f t="shared" si="35"/>
        <v/>
      </c>
      <c r="Q441" s="87" t="str">
        <f t="shared" si="36"/>
        <v/>
      </c>
      <c r="R441" s="87" t="str">
        <f t="shared" si="37"/>
        <v/>
      </c>
      <c r="S441" s="87" t="str">
        <f t="shared" si="38"/>
        <v/>
      </c>
      <c r="T441" s="87" t="str">
        <f t="shared" si="39"/>
        <v/>
      </c>
      <c r="U441" s="78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9" t="str" cm="1">
        <f t="array" ref="G442">IF(G683="","",
G683*LOOKUP($F442,_xlfn._xlws.FILTER($F$454:$F$463,G$454:G$463&lt;&gt;""),_xlfn._xlws.FILTER(G$454:G$463,G$454:G$463&lt;&gt;"")))</f>
        <v/>
      </c>
      <c r="H442" s="89" t="str" cm="1">
        <f t="array" ref="H442">IF(H683="","",
H683*LOOKUP($F442,_xlfn._xlws.FILTER($F$454:$F$463,H$454:H$463&lt;&gt;""),_xlfn._xlws.FILTER(H$454:H$463,H$454:H$463&lt;&gt;"")))</f>
        <v/>
      </c>
      <c r="I442" s="90" t="str" cm="1">
        <f t="array" ref="I442">IF(I683="","",
I683*LOOKUP($F442,_xlfn._xlws.FILTER($F$454:$F$463,I$454:I$463&lt;&gt;""),_xlfn._xlws.FILTER(I$454:I$463,I$454:I$463&lt;&gt;"")))</f>
        <v/>
      </c>
      <c r="J442" s="91" t="str">
        <f t="shared" si="33"/>
        <v/>
      </c>
      <c r="K442" s="92" t="str" cm="1">
        <f t="array" ref="K442">IF(M683="","",
ROUND(M683*LOOKUP($F442,_xlfn._xlws.FILTER($F$468:$F$477,G$468:G$477&lt;&gt;""),_xlfn._xlws.FILTER(G$468:G$477,G$468:G$477&lt;&gt;""))/LOOKUP($F442,_xlfn._xlws.FILTER($F$468:$F$477,H$468:H$477&lt;&gt;""),_xlfn._xlws.FILTER(H$468:H$477,H$468:H$477&lt;&gt;"")),1))</f>
        <v/>
      </c>
      <c r="L442" s="86" t="str">
        <f t="shared" si="34"/>
        <v/>
      </c>
      <c r="M442" s="78" t="str">
        <f t="shared" si="32"/>
        <v/>
      </c>
      <c r="N442" s="12"/>
      <c r="O442" s="24">
        <v>51380</v>
      </c>
      <c r="P442" s="87" t="str">
        <f t="shared" si="35"/>
        <v/>
      </c>
      <c r="Q442" s="87" t="str">
        <f t="shared" si="36"/>
        <v/>
      </c>
      <c r="R442" s="87" t="str">
        <f t="shared" si="37"/>
        <v/>
      </c>
      <c r="S442" s="87" t="str">
        <f t="shared" si="38"/>
        <v/>
      </c>
      <c r="T442" s="87" t="str">
        <f t="shared" si="39"/>
        <v/>
      </c>
      <c r="U442" s="78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9" t="str" cm="1">
        <f t="array" ref="G443">IF(G684="","",
G684*LOOKUP($F443,_xlfn._xlws.FILTER($F$454:$F$463,G$454:G$463&lt;&gt;""),_xlfn._xlws.FILTER(G$454:G$463,G$454:G$463&lt;&gt;"")))</f>
        <v/>
      </c>
      <c r="H443" s="89" t="str" cm="1">
        <f t="array" ref="H443">IF(H684="","",
H684*LOOKUP($F443,_xlfn._xlws.FILTER($F$454:$F$463,H$454:H$463&lt;&gt;""),_xlfn._xlws.FILTER(H$454:H$463,H$454:H$463&lt;&gt;"")))</f>
        <v/>
      </c>
      <c r="I443" s="90" t="str" cm="1">
        <f t="array" ref="I443">IF(I684="","",
I684*LOOKUP($F443,_xlfn._xlws.FILTER($F$454:$F$463,I$454:I$463&lt;&gt;""),_xlfn._xlws.FILTER(I$454:I$463,I$454:I$463&lt;&gt;"")))</f>
        <v/>
      </c>
      <c r="J443" s="91" t="str">
        <f t="shared" si="33"/>
        <v/>
      </c>
      <c r="K443" s="92" t="str" cm="1">
        <f t="array" ref="K443">IF(M684="","",
ROUND(M684*LOOKUP($F443,_xlfn._xlws.FILTER($F$468:$F$477,G$468:G$477&lt;&gt;""),_xlfn._xlws.FILTER(G$468:G$477,G$468:G$477&lt;&gt;""))/LOOKUP($F443,_xlfn._xlws.FILTER($F$468:$F$477,H$468:H$477&lt;&gt;""),_xlfn._xlws.FILTER(H$468:H$477,H$468:H$477&lt;&gt;"")),1))</f>
        <v/>
      </c>
      <c r="L443" s="86" t="str">
        <f t="shared" si="34"/>
        <v/>
      </c>
      <c r="M443" s="78" t="str">
        <f t="shared" si="32"/>
        <v/>
      </c>
      <c r="N443" s="12"/>
      <c r="O443" s="24">
        <v>51410</v>
      </c>
      <c r="P443" s="87" t="str">
        <f t="shared" si="35"/>
        <v/>
      </c>
      <c r="Q443" s="87" t="str">
        <f t="shared" si="36"/>
        <v/>
      </c>
      <c r="R443" s="87" t="str">
        <f t="shared" si="37"/>
        <v/>
      </c>
      <c r="S443" s="87" t="str">
        <f t="shared" si="38"/>
        <v/>
      </c>
      <c r="T443" s="87" t="str">
        <f t="shared" si="39"/>
        <v/>
      </c>
      <c r="U443" s="78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9" t="str" cm="1">
        <f t="array" ref="G444">IF(G685="","",
G685*LOOKUP($F444,_xlfn._xlws.FILTER($F$454:$F$463,G$454:G$463&lt;&gt;""),_xlfn._xlws.FILTER(G$454:G$463,G$454:G$463&lt;&gt;"")))</f>
        <v/>
      </c>
      <c r="H444" s="89" t="str" cm="1">
        <f t="array" ref="H444">IF(H685="","",
H685*LOOKUP($F444,_xlfn._xlws.FILTER($F$454:$F$463,H$454:H$463&lt;&gt;""),_xlfn._xlws.FILTER(H$454:H$463,H$454:H$463&lt;&gt;"")))</f>
        <v/>
      </c>
      <c r="I444" s="90" t="str" cm="1">
        <f t="array" ref="I444">IF(I685="","",
I685*LOOKUP($F444,_xlfn._xlws.FILTER($F$454:$F$463,I$454:I$463&lt;&gt;""),_xlfn._xlws.FILTER(I$454:I$463,I$454:I$463&lt;&gt;"")))</f>
        <v/>
      </c>
      <c r="J444" s="91" t="str">
        <f t="shared" si="33"/>
        <v/>
      </c>
      <c r="K444" s="92" t="str" cm="1">
        <f t="array" ref="K444">IF(M685="","",
ROUND(M685*LOOKUP($F444,_xlfn._xlws.FILTER($F$468:$F$477,G$468:G$477&lt;&gt;""),_xlfn._xlws.FILTER(G$468:G$477,G$468:G$477&lt;&gt;""))/LOOKUP($F444,_xlfn._xlws.FILTER($F$468:$F$477,H$468:H$477&lt;&gt;""),_xlfn._xlws.FILTER(H$468:H$477,H$468:H$477&lt;&gt;"")),1))</f>
        <v/>
      </c>
      <c r="L444" s="86" t="str">
        <f t="shared" si="34"/>
        <v/>
      </c>
      <c r="M444" s="78" t="str">
        <f t="shared" si="32"/>
        <v/>
      </c>
      <c r="N444" s="12"/>
      <c r="O444" s="24">
        <v>51441</v>
      </c>
      <c r="P444" s="87" t="str">
        <f t="shared" si="35"/>
        <v/>
      </c>
      <c r="Q444" s="87" t="str">
        <f t="shared" si="36"/>
        <v/>
      </c>
      <c r="R444" s="87" t="str">
        <f t="shared" si="37"/>
        <v/>
      </c>
      <c r="S444" s="87" t="str">
        <f t="shared" si="38"/>
        <v/>
      </c>
      <c r="T444" s="87" t="str">
        <f t="shared" si="39"/>
        <v/>
      </c>
      <c r="U444" s="78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93" t="str" cm="1">
        <f t="array" ref="G445">IF(G686="","",
G686*LOOKUP($F445,_xlfn._xlws.FILTER($F$454:$F$463,G$454:G$463&lt;&gt;""),_xlfn._xlws.FILTER(G$454:G$463,G$454:G$463&lt;&gt;"")))</f>
        <v/>
      </c>
      <c r="H445" s="93" t="str" cm="1">
        <f t="array" ref="H445">IF(H686="","",
H686*LOOKUP($F445,_xlfn._xlws.FILTER($F$454:$F$463,H$454:H$463&lt;&gt;""),_xlfn._xlws.FILTER(H$454:H$463,H$454:H$463&lt;&gt;"")))</f>
        <v/>
      </c>
      <c r="I445" s="94" t="str" cm="1">
        <f t="array" ref="I445">IF(I686="","",
I686*LOOKUP($F445,_xlfn._xlws.FILTER($F$454:$F$463,I$454:I$463&lt;&gt;""),_xlfn._xlws.FILTER(I$454:I$463,I$454:I$463&lt;&gt;"")))</f>
        <v/>
      </c>
      <c r="J445" s="95" t="str">
        <f t="shared" si="33"/>
        <v/>
      </c>
      <c r="K445" s="96" t="str" cm="1">
        <f t="array" ref="K445">IF(M686="","",
ROUND(M686*LOOKUP($F445,_xlfn._xlws.FILTER($F$468:$F$477,G$468:G$477&lt;&gt;""),_xlfn._xlws.FILTER(G$468:G$477,G$468:G$477&lt;&gt;""))/LOOKUP($F445,_xlfn._xlws.FILTER($F$468:$F$477,H$468:H$477&lt;&gt;""),_xlfn._xlws.FILTER(H$468:H$477,H$468:H$477&lt;&gt;"")),1))</f>
        <v/>
      </c>
      <c r="L445" s="97" t="str">
        <f t="shared" si="34"/>
        <v/>
      </c>
      <c r="M445" s="98" t="str">
        <f t="shared" si="32"/>
        <v/>
      </c>
      <c r="N445" s="12"/>
      <c r="O445" s="35">
        <v>51471</v>
      </c>
      <c r="P445" s="99" t="str">
        <f t="shared" si="35"/>
        <v/>
      </c>
      <c r="Q445" s="99" t="str">
        <f t="shared" si="36"/>
        <v/>
      </c>
      <c r="R445" s="99" t="str">
        <f t="shared" si="37"/>
        <v/>
      </c>
      <c r="S445" s="99" t="str">
        <f t="shared" si="38"/>
        <v/>
      </c>
      <c r="T445" s="99" t="str">
        <f t="shared" si="39"/>
        <v/>
      </c>
      <c r="U445" s="98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100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100" customFormat="1" ht="15">
      <c r="E450" s="12"/>
      <c r="F450" s="39" t="s">
        <v>84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100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100" customFormat="1">
      <c r="E452" s="12"/>
      <c r="F452" s="19" t="s">
        <v>85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100" customFormat="1">
      <c r="E453" s="12"/>
      <c r="F453" s="45" t="s">
        <v>87</v>
      </c>
      <c r="G453" s="101" t="s">
        <v>83</v>
      </c>
      <c r="H453" s="101" t="s">
        <v>9</v>
      </c>
      <c r="I453" s="101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100" customFormat="1">
      <c r="E454" s="12"/>
      <c r="F454" s="102">
        <v>45292</v>
      </c>
      <c r="G454" s="103">
        <v>1.0101</v>
      </c>
      <c r="H454" s="103">
        <v>1.3126252505010021</v>
      </c>
      <c r="I454" s="103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100" customFormat="1">
      <c r="E455" s="12"/>
      <c r="F455" s="104">
        <v>45689</v>
      </c>
      <c r="G455" s="105"/>
      <c r="H455" s="105"/>
      <c r="I455" s="105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100" customFormat="1">
      <c r="E456" s="12"/>
      <c r="F456" s="104">
        <v>45717</v>
      </c>
      <c r="G456" s="105">
        <v>1.2919883720930232</v>
      </c>
      <c r="H456" s="105"/>
      <c r="I456" s="105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100" customFormat="1">
      <c r="E457" s="12"/>
      <c r="F457" s="104">
        <v>46082</v>
      </c>
      <c r="G457" s="105"/>
      <c r="H457" s="105">
        <v>1.5893124911160985</v>
      </c>
      <c r="I457" s="105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100" customFormat="1">
      <c r="E458" s="12"/>
      <c r="F458" s="104"/>
      <c r="G458" s="105"/>
      <c r="H458" s="105"/>
      <c r="I458" s="105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100" customFormat="1">
      <c r="E459" s="12"/>
      <c r="F459" s="104"/>
      <c r="G459" s="105"/>
      <c r="H459" s="105"/>
      <c r="I459" s="105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100" customFormat="1">
      <c r="E460" s="12"/>
      <c r="F460" s="104"/>
      <c r="G460" s="105"/>
      <c r="H460" s="105"/>
      <c r="I460" s="105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100" customFormat="1">
      <c r="E461" s="12"/>
      <c r="F461" s="104"/>
      <c r="G461" s="105"/>
      <c r="H461" s="105"/>
      <c r="I461" s="105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100" customFormat="1">
      <c r="E462" s="12"/>
      <c r="F462" s="104"/>
      <c r="G462" s="105"/>
      <c r="H462" s="105"/>
      <c r="I462" s="105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100" customFormat="1">
      <c r="E463" s="12"/>
      <c r="F463" s="106"/>
      <c r="G463" s="107"/>
      <c r="H463" s="107"/>
      <c r="I463" s="107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100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100" customFormat="1">
      <c r="E465" s="12"/>
      <c r="F465" s="19" t="s">
        <v>88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100" customFormat="1">
      <c r="E466" s="12"/>
      <c r="F466" s="45" t="s">
        <v>89</v>
      </c>
      <c r="G466" s="74" t="s">
        <v>35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100" customFormat="1">
      <c r="E467" s="12"/>
      <c r="F467" s="108" t="s">
        <v>87</v>
      </c>
      <c r="G467" s="109" t="s">
        <v>63</v>
      </c>
      <c r="H467" s="110" t="s">
        <v>90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100" customFormat="1">
      <c r="E468" s="12"/>
      <c r="F468" s="111">
        <v>43831</v>
      </c>
      <c r="G468" s="103">
        <v>158.30000000000001</v>
      </c>
      <c r="H468" s="103">
        <v>8.1325000000000003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100" customFormat="1">
      <c r="E469" s="12"/>
      <c r="F469" s="3"/>
      <c r="G469" s="105"/>
      <c r="H469" s="105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100" customFormat="1">
      <c r="E470" s="12"/>
      <c r="F470" s="3"/>
      <c r="G470" s="105"/>
      <c r="H470" s="105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100" customFormat="1">
      <c r="E471" s="12"/>
      <c r="F471" s="3"/>
      <c r="G471" s="105"/>
      <c r="H471" s="105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100" customFormat="1">
      <c r="E472" s="12"/>
      <c r="F472" s="3"/>
      <c r="G472" s="105"/>
      <c r="H472" s="105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100" customFormat="1">
      <c r="E473" s="12"/>
      <c r="F473" s="3"/>
      <c r="G473" s="105"/>
      <c r="H473" s="105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100" customFormat="1">
      <c r="E474" s="12"/>
      <c r="F474" s="3"/>
      <c r="G474" s="105"/>
      <c r="H474" s="105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100" customFormat="1">
      <c r="E475" s="12"/>
      <c r="F475" s="3"/>
      <c r="G475" s="105"/>
      <c r="H475" s="105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100" customFormat="1">
      <c r="E476" s="12"/>
      <c r="F476" s="3"/>
      <c r="G476" s="105"/>
      <c r="H476" s="105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100" customFormat="1">
      <c r="E477" s="12"/>
      <c r="F477" s="46"/>
      <c r="G477" s="107"/>
      <c r="H477" s="107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100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100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91</v>
      </c>
      <c r="Q479" s="12"/>
      <c r="R479" s="12"/>
      <c r="S479" s="12"/>
      <c r="T479" s="12"/>
      <c r="U479" s="12"/>
      <c r="V479" s="12"/>
      <c r="W479" s="12"/>
    </row>
    <row r="480" spans="5:23" s="100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12" t="s">
        <v>92</v>
      </c>
      <c r="Q480" s="113">
        <v>0.6</v>
      </c>
      <c r="R480" s="113">
        <v>0.08</v>
      </c>
      <c r="S480" s="113">
        <v>0.09</v>
      </c>
      <c r="T480" s="113">
        <v>0.06</v>
      </c>
      <c r="U480" s="113">
        <v>0.17</v>
      </c>
      <c r="V480" s="114"/>
      <c r="W480" s="12"/>
    </row>
    <row r="481" spans="5:23" s="100" customFormat="1">
      <c r="E481" s="12"/>
      <c r="F481" s="115" t="s">
        <v>93</v>
      </c>
      <c r="G481" s="7"/>
      <c r="H481" s="7"/>
      <c r="I481" s="7"/>
      <c r="J481" s="7"/>
      <c r="K481" s="12"/>
      <c r="L481" s="115" t="s">
        <v>94</v>
      </c>
      <c r="M481" s="12"/>
      <c r="N481" s="12"/>
      <c r="O481" s="12"/>
      <c r="P481" s="69" t="s">
        <v>95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100" customFormat="1">
      <c r="E482" s="12"/>
      <c r="F482" s="116" t="s">
        <v>3</v>
      </c>
      <c r="G482" s="117" t="s">
        <v>83</v>
      </c>
      <c r="H482" s="117" t="s">
        <v>9</v>
      </c>
      <c r="I482" s="117" t="s">
        <v>10</v>
      </c>
      <c r="J482" s="117" t="s">
        <v>11</v>
      </c>
      <c r="K482" s="40"/>
      <c r="L482" s="116" t="s">
        <v>3</v>
      </c>
      <c r="M482" s="117" t="s">
        <v>96</v>
      </c>
      <c r="N482" s="12"/>
      <c r="O482" s="40"/>
      <c r="P482" s="118" t="s">
        <v>3</v>
      </c>
      <c r="Q482" s="101" t="s">
        <v>83</v>
      </c>
      <c r="R482" s="119" t="s">
        <v>9</v>
      </c>
      <c r="S482" s="119" t="s">
        <v>10</v>
      </c>
      <c r="T482" s="119" t="s">
        <v>11</v>
      </c>
      <c r="U482" s="119" t="s">
        <v>35</v>
      </c>
      <c r="V482" s="119" t="s">
        <v>4</v>
      </c>
      <c r="W482" s="12"/>
    </row>
    <row r="483" spans="5:23" s="100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5">
        <v>11.805</v>
      </c>
      <c r="N483" s="12"/>
      <c r="O483" s="12"/>
      <c r="P483" s="120">
        <v>45292</v>
      </c>
      <c r="Q483" s="121">
        <v>42.771961325966871</v>
      </c>
      <c r="R483" s="121">
        <v>33.308174791140736</v>
      </c>
      <c r="S483" s="121">
        <v>28.940862203419272</v>
      </c>
      <c r="T483" s="121">
        <v>-26.415094339622641</v>
      </c>
      <c r="U483" s="121">
        <v>60.924369747899156</v>
      </c>
      <c r="V483" s="121">
        <v>139.70474557394462</v>
      </c>
      <c r="W483" s="12"/>
    </row>
    <row r="484" spans="5:23" s="100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10.805</v>
      </c>
      <c r="N484" s="12"/>
      <c r="O484" s="12"/>
      <c r="P484" s="24">
        <v>45323</v>
      </c>
      <c r="Q484" s="122">
        <v>42.771961325966871</v>
      </c>
      <c r="R484" s="122">
        <v>32.626291544127234</v>
      </c>
      <c r="S484" s="122">
        <v>28.732051090539233</v>
      </c>
      <c r="T484" s="122">
        <v>-33.333333333333329</v>
      </c>
      <c r="U484" s="122">
        <v>47.268907563025209</v>
      </c>
      <c r="V484" s="122">
        <v>136.89487900297311</v>
      </c>
      <c r="W484" s="12"/>
    </row>
    <row r="485" spans="5:23" s="100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10.205</v>
      </c>
      <c r="N485" s="12"/>
      <c r="O485" s="12"/>
      <c r="P485" s="24">
        <v>45352</v>
      </c>
      <c r="Q485" s="122">
        <v>42.771961325966871</v>
      </c>
      <c r="R485" s="122">
        <v>33.87641083031864</v>
      </c>
      <c r="S485" s="122">
        <v>27.68799552613908</v>
      </c>
      <c r="T485" s="122">
        <v>-32.285115303983225</v>
      </c>
      <c r="U485" s="122">
        <v>39.075630252100822</v>
      </c>
      <c r="V485" s="122">
        <v>135.57095948397628</v>
      </c>
      <c r="W485" s="12"/>
    </row>
    <row r="486" spans="5:23" s="100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9.5300000000000011</v>
      </c>
      <c r="N486" s="12"/>
      <c r="O486" s="12"/>
      <c r="P486" s="24">
        <v>45383</v>
      </c>
      <c r="Q486" s="122">
        <v>43.981104972375704</v>
      </c>
      <c r="R486" s="122">
        <v>34.558294077332171</v>
      </c>
      <c r="S486" s="122">
        <v>28.001212195459129</v>
      </c>
      <c r="T486" s="122">
        <v>-29.140461215932913</v>
      </c>
      <c r="U486" s="122">
        <v>29.901960784313715</v>
      </c>
      <c r="V486" s="122">
        <v>135.00834126758068</v>
      </c>
      <c r="W486" s="12"/>
    </row>
    <row r="487" spans="5:23" s="100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9.6174999999999997</v>
      </c>
      <c r="N487" s="12"/>
      <c r="O487" s="12"/>
      <c r="P487" s="24">
        <v>45413</v>
      </c>
      <c r="Q487" s="122">
        <v>43.981104972375704</v>
      </c>
      <c r="R487" s="122">
        <v>34.558294077332171</v>
      </c>
      <c r="S487" s="122">
        <v>27.583589969699073</v>
      </c>
      <c r="T487" s="122">
        <v>-28.930817610062888</v>
      </c>
      <c r="U487" s="122">
        <v>31.092436974789901</v>
      </c>
      <c r="V487" s="122">
        <v>135.18571483599544</v>
      </c>
      <c r="W487" s="12"/>
    </row>
    <row r="488" spans="5:23" s="100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10.48</v>
      </c>
      <c r="N488" s="12"/>
      <c r="O488" s="12"/>
      <c r="P488" s="24">
        <v>45444</v>
      </c>
      <c r="Q488" s="122">
        <v>43.981104972375704</v>
      </c>
      <c r="R488" s="122">
        <v>34.671941285167748</v>
      </c>
      <c r="S488" s="122">
        <v>28.105617751899153</v>
      </c>
      <c r="T488" s="122">
        <v>-28.092243186582799</v>
      </c>
      <c r="U488" s="122">
        <v>42.857142857142847</v>
      </c>
      <c r="V488" s="122">
        <v>137.29210357842908</v>
      </c>
      <c r="W488" s="12"/>
    </row>
    <row r="489" spans="5:23" s="100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10.805</v>
      </c>
      <c r="N489" s="12"/>
      <c r="O489" s="12"/>
      <c r="P489" s="24">
        <v>45474</v>
      </c>
      <c r="Q489" s="122">
        <v>45.190248618784523</v>
      </c>
      <c r="R489" s="122">
        <v>34.671941285167748</v>
      </c>
      <c r="S489" s="122">
        <v>28.627645534099223</v>
      </c>
      <c r="T489" s="122">
        <v>-26.834381551362675</v>
      </c>
      <c r="U489" s="122">
        <v>47.268907563025209</v>
      </c>
      <c r="V489" s="122">
        <v>138.8900439647856</v>
      </c>
      <c r="W489" s="12"/>
    </row>
    <row r="490" spans="5:23" s="100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11.1175</v>
      </c>
      <c r="N490" s="12"/>
      <c r="O490" s="12"/>
      <c r="P490" s="24">
        <v>45505</v>
      </c>
      <c r="Q490" s="122">
        <v>45.190248618784523</v>
      </c>
      <c r="R490" s="122">
        <v>34.671941285167748</v>
      </c>
      <c r="S490" s="122">
        <v>28.627645534099223</v>
      </c>
      <c r="T490" s="122">
        <v>-28.721174004192868</v>
      </c>
      <c r="U490" s="122">
        <v>51.540616246498594</v>
      </c>
      <c r="V490" s="122">
        <v>139.50302689380626</v>
      </c>
      <c r="W490" s="12"/>
    </row>
    <row r="491" spans="5:23" s="100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10.8925</v>
      </c>
      <c r="N491" s="12"/>
      <c r="O491" s="12"/>
      <c r="P491" s="24">
        <v>45536</v>
      </c>
      <c r="Q491" s="122">
        <v>45.190248618784523</v>
      </c>
      <c r="R491" s="122">
        <v>36.14935498703035</v>
      </c>
      <c r="S491" s="122">
        <v>28.836456646979258</v>
      </c>
      <c r="T491" s="122">
        <v>-34.591194968553452</v>
      </c>
      <c r="U491" s="122">
        <v>48.459383753501392</v>
      </c>
      <c r="V491" s="122">
        <v>138.76400220844329</v>
      </c>
      <c r="W491" s="12"/>
    </row>
    <row r="492" spans="5:23" s="100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11.655000000000001</v>
      </c>
      <c r="N492" s="12"/>
      <c r="O492" s="12"/>
      <c r="P492" s="24">
        <v>45566</v>
      </c>
      <c r="Q492" s="122">
        <v>47.794558011049745</v>
      </c>
      <c r="R492" s="122">
        <v>35.581118947852424</v>
      </c>
      <c r="S492" s="122">
        <v>29.045267759859279</v>
      </c>
      <c r="T492" s="122">
        <v>-36.058700209643604</v>
      </c>
      <c r="U492" s="122">
        <v>58.893557422969181</v>
      </c>
      <c r="V492" s="122">
        <v>141.98568117017152</v>
      </c>
      <c r="W492" s="12"/>
    </row>
    <row r="493" spans="5:23" s="100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11.642500000000002</v>
      </c>
      <c r="N493" s="12"/>
      <c r="O493" s="12"/>
      <c r="P493" s="24">
        <v>45597</v>
      </c>
      <c r="Q493" s="122">
        <v>47.794558011049745</v>
      </c>
      <c r="R493" s="122">
        <v>35.126530116510096</v>
      </c>
      <c r="S493" s="122">
        <v>28.940862203419272</v>
      </c>
      <c r="T493" s="122">
        <v>-40.880503144654085</v>
      </c>
      <c r="U493" s="122">
        <v>58.683473389355726</v>
      </c>
      <c r="V493" s="122">
        <v>141.6148951017696</v>
      </c>
      <c r="W493" s="12"/>
    </row>
    <row r="494" spans="5:23" s="100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11.7425</v>
      </c>
      <c r="N494" s="12"/>
      <c r="O494" s="12"/>
      <c r="P494" s="24">
        <v>45627</v>
      </c>
      <c r="Q494" s="122">
        <v>47.794558011049745</v>
      </c>
      <c r="R494" s="122">
        <v>35.922060571359175</v>
      </c>
      <c r="S494" s="122">
        <v>28.314428864779188</v>
      </c>
      <c r="T494" s="122">
        <v>-39.203354297693913</v>
      </c>
      <c r="U494" s="122">
        <v>60.084033613445364</v>
      </c>
      <c r="V494" s="122">
        <v>141.96088270659277</v>
      </c>
      <c r="W494" s="12"/>
    </row>
    <row r="495" spans="5:23" s="100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11.962499999999999</v>
      </c>
      <c r="N495" s="12"/>
      <c r="O495" s="12"/>
      <c r="P495" s="24">
        <v>45658</v>
      </c>
      <c r="Q495" s="122">
        <v>48.352624309392276</v>
      </c>
      <c r="R495" s="122">
        <v>35.467471740016848</v>
      </c>
      <c r="S495" s="122">
        <v>28.627645534099223</v>
      </c>
      <c r="T495" s="122">
        <v>-44.025157232704402</v>
      </c>
      <c r="U495" s="122">
        <v>63.095238095238081</v>
      </c>
      <c r="V495" s="122">
        <v>142.51014146513387</v>
      </c>
      <c r="W495" s="12"/>
    </row>
    <row r="496" spans="5:23" s="100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12.112500000000001</v>
      </c>
      <c r="N496" s="12"/>
      <c r="O496" s="12"/>
      <c r="P496" s="24">
        <v>45689</v>
      </c>
      <c r="Q496" s="122">
        <v>48.352624309392276</v>
      </c>
      <c r="R496" s="122">
        <v>35.126530116510096</v>
      </c>
      <c r="S496" s="122">
        <v>28.940862203419282</v>
      </c>
      <c r="T496" s="122">
        <v>-40.880503144654085</v>
      </c>
      <c r="U496" s="122">
        <v>65.126050420168056</v>
      </c>
      <c r="V496" s="122">
        <v>143.04497297601324</v>
      </c>
      <c r="W496" s="12"/>
    </row>
    <row r="497" spans="5:23" s="100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12.399999999999999</v>
      </c>
      <c r="N497" s="12"/>
      <c r="O497" s="12"/>
      <c r="P497" s="24">
        <v>45717</v>
      </c>
      <c r="Q497" s="122">
        <v>48.352624309392276</v>
      </c>
      <c r="R497" s="122">
        <v>35.922060571359175</v>
      </c>
      <c r="S497" s="122">
        <v>28.147728604628469</v>
      </c>
      <c r="T497" s="122">
        <v>-42.767295597484271</v>
      </c>
      <c r="U497" s="122">
        <v>69.047619047619037</v>
      </c>
      <c r="V497" s="122">
        <v>143.59069250800684</v>
      </c>
      <c r="W497" s="12"/>
    </row>
    <row r="498" spans="5:23" s="100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12.7875</v>
      </c>
      <c r="N498" s="12"/>
      <c r="O498" s="12"/>
      <c r="P498" s="24">
        <v>45748</v>
      </c>
      <c r="Q498" s="122">
        <v>49.661268148528833</v>
      </c>
      <c r="R498" s="122">
        <v>37.285827065386187</v>
      </c>
      <c r="S498" s="122">
        <v>27.921119004973971</v>
      </c>
      <c r="T498" s="122">
        <v>-43.605870020964353</v>
      </c>
      <c r="U498" s="122">
        <v>74.299719887955177</v>
      </c>
      <c r="V498" s="122">
        <v>145.30712794449039</v>
      </c>
      <c r="W498" s="12"/>
    </row>
    <row r="499" spans="5:23" s="100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11.6875</v>
      </c>
      <c r="N499" s="12"/>
      <c r="O499" s="12"/>
      <c r="P499" s="24">
        <v>45778</v>
      </c>
      <c r="Q499" s="122">
        <v>49.661268148528833</v>
      </c>
      <c r="R499" s="122">
        <v>36.603943818372677</v>
      </c>
      <c r="S499" s="122">
        <v>27.807814205146709</v>
      </c>
      <c r="T499" s="122">
        <v>-42.34800838574423</v>
      </c>
      <c r="U499" s="122">
        <v>59.31372549019607</v>
      </c>
      <c r="V499" s="122">
        <v>142.77023250323899</v>
      </c>
      <c r="W499" s="12"/>
    </row>
    <row r="500" spans="5:23" s="100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10.274999999999999</v>
      </c>
      <c r="N500" s="12"/>
      <c r="O500" s="12"/>
      <c r="P500" s="24">
        <v>45809</v>
      </c>
      <c r="Q500" s="122">
        <v>49.661268148528833</v>
      </c>
      <c r="R500" s="122">
        <v>36.717591026208254</v>
      </c>
      <c r="S500" s="122">
        <v>29.847300602037347</v>
      </c>
      <c r="T500" s="122">
        <v>-45.283018867924525</v>
      </c>
      <c r="U500" s="122">
        <v>40.056022408963578</v>
      </c>
      <c r="V500" s="122">
        <v>139.51296790284567</v>
      </c>
      <c r="W500" s="12"/>
    </row>
    <row r="501" spans="5:23" s="100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10.199999999999999</v>
      </c>
      <c r="N501" s="12"/>
      <c r="O501" s="12"/>
      <c r="P501" s="24">
        <v>45839</v>
      </c>
      <c r="Q501" s="122">
        <v>50.256106257227287</v>
      </c>
      <c r="R501" s="122">
        <v>36.831238234043859</v>
      </c>
      <c r="S501" s="122">
        <v>30.187215001519125</v>
      </c>
      <c r="T501" s="122">
        <v>-44.025157232704402</v>
      </c>
      <c r="U501" s="122">
        <v>39.005602240896344</v>
      </c>
      <c r="V501" s="122">
        <v>139.80645511018673</v>
      </c>
      <c r="W501" s="12"/>
    </row>
    <row r="502" spans="5:23" s="100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10.4375</v>
      </c>
      <c r="N502" s="12"/>
      <c r="O502" s="12"/>
      <c r="P502" s="24">
        <v>45870</v>
      </c>
      <c r="Q502" s="122">
        <v>50.256106257227287</v>
      </c>
      <c r="R502" s="122">
        <v>37.17217985755061</v>
      </c>
      <c r="S502" s="122">
        <v>29.620691002382831</v>
      </c>
      <c r="T502" s="122">
        <v>-42.34800838574423</v>
      </c>
      <c r="U502" s="122">
        <v>42.296918767506988</v>
      </c>
      <c r="V502" s="122">
        <v>140.44289602048642</v>
      </c>
      <c r="W502" s="12"/>
    </row>
    <row r="503" spans="5:23" s="100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10.112500000000001</v>
      </c>
      <c r="N503" s="12"/>
      <c r="O503" s="12"/>
      <c r="P503" s="24">
        <v>45901</v>
      </c>
      <c r="Q503" s="122">
        <v>50.256106257227287</v>
      </c>
      <c r="R503" s="122">
        <v>39.217829598591116</v>
      </c>
      <c r="S503" s="122">
        <v>30.073910201691863</v>
      </c>
      <c r="T503" s="122">
        <v>-43.605870020964353</v>
      </c>
      <c r="U503" s="122">
        <v>37.815126050420169</v>
      </c>
      <c r="V503" s="122">
        <v>139.80996126768949</v>
      </c>
      <c r="W503" s="12"/>
    </row>
    <row r="504" spans="5:23" s="100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9.9625000000000004</v>
      </c>
      <c r="N504" s="12"/>
      <c r="O504" s="12"/>
      <c r="P504" s="24">
        <v>45931</v>
      </c>
      <c r="Q504" s="122">
        <v>53.587199665938591</v>
      </c>
      <c r="R504" s="122">
        <v>38.308651935906468</v>
      </c>
      <c r="S504" s="122">
        <v>28.374338204282989</v>
      </c>
      <c r="T504" s="122">
        <v>-42.767295597484271</v>
      </c>
      <c r="U504" s="122">
        <v>35.784313725490193</v>
      </c>
      <c r="V504" s="122">
        <v>141.28799799030543</v>
      </c>
      <c r="W504" s="12"/>
    </row>
    <row r="505" spans="5:23" s="100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9.9625000000000004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35.784313725490193</v>
      </c>
      <c r="V505" s="122">
        <v>141.31664206273518</v>
      </c>
      <c r="W505" s="12"/>
    </row>
    <row r="506" spans="5:23" s="100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10.100000000000001</v>
      </c>
      <c r="N506" s="12"/>
      <c r="O506" s="12"/>
      <c r="P506" s="24">
        <v>45992</v>
      </c>
      <c r="Q506" s="34">
        <v>53.587199665938591</v>
      </c>
      <c r="R506" s="34">
        <v>38.763240767248796</v>
      </c>
      <c r="S506" s="34">
        <v>30.073910201691863</v>
      </c>
      <c r="T506" s="34">
        <v>-43.815513626834374</v>
      </c>
      <c r="U506" s="34">
        <v>37.675070028011184</v>
      </c>
      <c r="V506" s="122">
        <v>141.73586206624717</v>
      </c>
      <c r="W506" s="12"/>
    </row>
    <row r="507" spans="5:23" s="100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10.021249999999998</v>
      </c>
      <c r="N507" s="12"/>
      <c r="O507" s="12"/>
      <c r="P507" s="24">
        <v>46023</v>
      </c>
      <c r="Q507" s="34">
        <v>53.111329178979815</v>
      </c>
      <c r="R507" s="34">
        <v>38.308651935906468</v>
      </c>
      <c r="S507" s="34">
        <v>29.167471803073795</v>
      </c>
      <c r="T507" s="34">
        <v>-43.605870020964353</v>
      </c>
      <c r="U507" s="34">
        <v>36.624649859943965</v>
      </c>
      <c r="V507" s="122">
        <v>141.16640039946967</v>
      </c>
      <c r="W507" s="12"/>
    </row>
    <row r="508" spans="5:23" s="100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9.6087500000000006</v>
      </c>
      <c r="N508" s="12"/>
      <c r="O508" s="12"/>
      <c r="P508" s="24">
        <v>46054</v>
      </c>
      <c r="Q508" s="34">
        <v>53.111329178979815</v>
      </c>
      <c r="R508" s="34">
        <v>37.740415896728543</v>
      </c>
      <c r="S508" s="34">
        <v>28.034423804801222</v>
      </c>
      <c r="T508" s="34">
        <v>-41.509433962264147</v>
      </c>
      <c r="U508" s="34">
        <v>30.952380952380942</v>
      </c>
      <c r="V508" s="122">
        <v>140.18046764572719</v>
      </c>
      <c r="W508" s="12"/>
    </row>
    <row r="509" spans="5:23" s="100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10.446249999999999</v>
      </c>
      <c r="N509" s="12"/>
      <c r="O509" s="12"/>
      <c r="P509" s="24">
        <v>46082</v>
      </c>
      <c r="Q509" s="34">
        <v>53.111329178979815</v>
      </c>
      <c r="R509" s="34">
        <v>36.956079862151753</v>
      </c>
      <c r="S509" s="34">
        <v>26.78807100670139</v>
      </c>
      <c r="T509" s="34">
        <v>-42.138364779874216</v>
      </c>
      <c r="U509" s="34">
        <v>42.366946778711487</v>
      </c>
      <c r="V509" s="122">
        <v>141.90828935255166</v>
      </c>
      <c r="W509" s="12"/>
    </row>
    <row r="510" spans="5:23" s="100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12"/>
      <c r="O510" s="12"/>
      <c r="P510" s="24">
        <v>46113</v>
      </c>
      <c r="Q510" s="34"/>
      <c r="R510" s="34"/>
      <c r="S510" s="34"/>
      <c r="T510" s="34"/>
      <c r="U510" s="34"/>
      <c r="V510" s="122"/>
      <c r="W510" s="12"/>
    </row>
    <row r="511" spans="5:23" s="100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12"/>
      <c r="O511" s="12"/>
      <c r="P511" s="24">
        <v>46143</v>
      </c>
      <c r="Q511" s="34"/>
      <c r="R511" s="34"/>
      <c r="S511" s="34"/>
      <c r="T511" s="34"/>
      <c r="U511" s="34"/>
      <c r="V511" s="122"/>
      <c r="W511" s="12"/>
    </row>
    <row r="512" spans="5:23" s="100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12"/>
      <c r="O512" s="12"/>
      <c r="P512" s="24">
        <v>46174</v>
      </c>
      <c r="Q512" s="34"/>
      <c r="R512" s="34"/>
      <c r="S512" s="34"/>
      <c r="T512" s="34"/>
      <c r="U512" s="34"/>
      <c r="V512" s="122"/>
      <c r="W512" s="12"/>
    </row>
    <row r="513" spans="5:23" s="100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22"/>
      <c r="W513" s="12"/>
    </row>
    <row r="514" spans="5:23" s="100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22"/>
      <c r="W514" s="12"/>
    </row>
    <row r="515" spans="5:23" s="100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22"/>
      <c r="W515" s="12"/>
    </row>
    <row r="516" spans="5:23" s="100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22"/>
      <c r="W516" s="12"/>
    </row>
    <row r="517" spans="5:23" s="100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22"/>
      <c r="W517" s="12"/>
    </row>
    <row r="518" spans="5:23" s="100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22"/>
      <c r="W518" s="12"/>
    </row>
    <row r="519" spans="5:23" s="100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22"/>
      <c r="W519" s="12"/>
    </row>
    <row r="520" spans="5:23" s="100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22"/>
      <c r="W520" s="12"/>
    </row>
    <row r="521" spans="5:23" s="100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22"/>
      <c r="W521" s="12"/>
    </row>
    <row r="522" spans="5:23" s="100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22"/>
      <c r="W522" s="12"/>
    </row>
    <row r="523" spans="5:23" s="100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22"/>
      <c r="W523" s="12"/>
    </row>
    <row r="524" spans="5:23" s="100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22"/>
      <c r="W524" s="12"/>
    </row>
    <row r="525" spans="5:23" s="100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22"/>
      <c r="W525" s="12"/>
    </row>
    <row r="526" spans="5:23" s="100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22"/>
      <c r="W526" s="12"/>
    </row>
    <row r="527" spans="5:23" s="100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22"/>
      <c r="W527" s="12"/>
    </row>
    <row r="528" spans="5:23" s="100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22"/>
      <c r="W528" s="12"/>
    </row>
    <row r="529" spans="5:23" s="100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22"/>
      <c r="W529" s="12"/>
    </row>
    <row r="530" spans="5:23" s="100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22"/>
      <c r="W530" s="12"/>
    </row>
    <row r="531" spans="5:23" s="100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22"/>
      <c r="W531" s="12"/>
    </row>
    <row r="532" spans="5:23" s="100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22"/>
      <c r="W532" s="12"/>
    </row>
    <row r="533" spans="5:23" s="100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22"/>
      <c r="W533" s="12"/>
    </row>
    <row r="534" spans="5:23" s="100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22"/>
      <c r="W534" s="12"/>
    </row>
    <row r="535" spans="5:23" s="100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22"/>
      <c r="W535" s="12"/>
    </row>
    <row r="536" spans="5:23" s="100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22"/>
      <c r="W536" s="12"/>
    </row>
    <row r="537" spans="5:23" s="100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22"/>
      <c r="W537" s="12"/>
    </row>
    <row r="538" spans="5:23" s="100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22"/>
      <c r="W538" s="12"/>
    </row>
    <row r="539" spans="5:23" s="100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22"/>
      <c r="W539" s="12"/>
    </row>
    <row r="540" spans="5:23" s="100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22"/>
      <c r="W540" s="12"/>
    </row>
    <row r="541" spans="5:23" s="100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22"/>
      <c r="W541" s="12"/>
    </row>
    <row r="542" spans="5:23" s="100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22"/>
      <c r="W542" s="12"/>
    </row>
    <row r="543" spans="5:23" s="100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22"/>
      <c r="W543" s="12"/>
    </row>
    <row r="544" spans="5:23" s="100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22"/>
      <c r="W544" s="12"/>
    </row>
    <row r="545" spans="5:23" s="100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22"/>
      <c r="W545" s="12"/>
    </row>
    <row r="546" spans="5:23" s="100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22"/>
      <c r="W546" s="12"/>
    </row>
    <row r="547" spans="5:23" s="100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22"/>
      <c r="W547" s="12"/>
    </row>
    <row r="548" spans="5:23" s="100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22"/>
      <c r="W548" s="12"/>
    </row>
    <row r="549" spans="5:23" s="100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22"/>
      <c r="W549" s="12"/>
    </row>
    <row r="550" spans="5:23" s="100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22"/>
      <c r="W550" s="12"/>
    </row>
    <row r="551" spans="5:23" s="100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22"/>
      <c r="W551" s="12"/>
    </row>
    <row r="552" spans="5:23" s="100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22"/>
      <c r="W552" s="12"/>
    </row>
    <row r="553" spans="5:23" s="100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22"/>
      <c r="W553" s="12"/>
    </row>
    <row r="554" spans="5:23" s="100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22"/>
      <c r="W554" s="12"/>
    </row>
    <row r="555" spans="5:23" s="100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22"/>
      <c r="W555" s="12"/>
    </row>
    <row r="556" spans="5:23" s="100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22"/>
      <c r="W556" s="12"/>
    </row>
    <row r="557" spans="5:23" s="100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22"/>
      <c r="W557" s="12"/>
    </row>
    <row r="558" spans="5:23" s="100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22"/>
      <c r="W558" s="12"/>
    </row>
    <row r="559" spans="5:23" s="100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22"/>
      <c r="W559" s="12"/>
    </row>
    <row r="560" spans="5:23" s="100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22"/>
      <c r="W560" s="12"/>
    </row>
    <row r="561" spans="5:23" s="100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22"/>
      <c r="W561" s="12"/>
    </row>
    <row r="562" spans="5:23" s="100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22"/>
      <c r="W562" s="12"/>
    </row>
    <row r="563" spans="5:23" s="100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22"/>
      <c r="W563" s="12"/>
    </row>
    <row r="564" spans="5:23" s="100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22"/>
      <c r="W564" s="12"/>
    </row>
    <row r="565" spans="5:23" s="100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22"/>
      <c r="W565" s="12"/>
    </row>
    <row r="566" spans="5:23" s="100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22"/>
      <c r="W566" s="12"/>
    </row>
    <row r="567" spans="5:23" s="100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22"/>
      <c r="W567" s="12"/>
    </row>
    <row r="568" spans="5:23" s="100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22"/>
      <c r="W568" s="12"/>
    </row>
    <row r="569" spans="5:23" s="100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22"/>
      <c r="W569" s="12"/>
    </row>
    <row r="570" spans="5:23" s="100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22"/>
      <c r="W570" s="12"/>
    </row>
    <row r="571" spans="5:23" s="100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22"/>
      <c r="W571" s="12"/>
    </row>
    <row r="572" spans="5:23" s="100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22"/>
      <c r="W572" s="12"/>
    </row>
    <row r="573" spans="5:23" s="100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22"/>
      <c r="W573" s="12"/>
    </row>
    <row r="574" spans="5:23" s="100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22"/>
      <c r="W574" s="12"/>
    </row>
    <row r="575" spans="5:23" s="100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22"/>
      <c r="W575" s="12"/>
    </row>
    <row r="576" spans="5:23" s="100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22"/>
      <c r="W576" s="12"/>
    </row>
    <row r="577" spans="5:23" s="100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22"/>
      <c r="W577" s="12"/>
    </row>
    <row r="578" spans="5:23" s="100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22"/>
      <c r="W578" s="12"/>
    </row>
    <row r="579" spans="5:23" s="100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22"/>
      <c r="W579" s="12"/>
    </row>
    <row r="580" spans="5:23" s="100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22"/>
      <c r="W580" s="12"/>
    </row>
    <row r="581" spans="5:23" s="100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22"/>
      <c r="W581" s="12"/>
    </row>
    <row r="582" spans="5:23" s="100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22"/>
      <c r="W582" s="12"/>
    </row>
    <row r="583" spans="5:23" s="100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22"/>
      <c r="W583" s="12"/>
    </row>
    <row r="584" spans="5:23" s="100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22"/>
      <c r="W584" s="12"/>
    </row>
    <row r="585" spans="5:23" s="100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22"/>
      <c r="W585" s="12"/>
    </row>
    <row r="586" spans="5:23" s="100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22"/>
      <c r="W586" s="12"/>
    </row>
    <row r="587" spans="5:23" s="100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22"/>
      <c r="W587" s="12"/>
    </row>
    <row r="588" spans="5:23" s="100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22"/>
      <c r="W588" s="12"/>
    </row>
    <row r="589" spans="5:23" s="100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22"/>
      <c r="W589" s="12"/>
    </row>
    <row r="590" spans="5:23" s="100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22"/>
      <c r="W590" s="12"/>
    </row>
    <row r="591" spans="5:23" s="100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22"/>
      <c r="W591" s="12"/>
    </row>
    <row r="592" spans="5:23" s="100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22"/>
      <c r="W592" s="12"/>
    </row>
    <row r="593" spans="5:23" s="100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22"/>
      <c r="W593" s="12"/>
    </row>
    <row r="594" spans="5:23" s="100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22"/>
      <c r="W594" s="12"/>
    </row>
    <row r="595" spans="5:23" s="100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22"/>
      <c r="W595" s="12"/>
    </row>
    <row r="596" spans="5:23" s="100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22"/>
      <c r="W596" s="12"/>
    </row>
    <row r="597" spans="5:23" s="100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22"/>
      <c r="W597" s="12"/>
    </row>
    <row r="598" spans="5:23" s="100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22"/>
      <c r="W598" s="12"/>
    </row>
    <row r="599" spans="5:23" s="100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22"/>
      <c r="W599" s="12"/>
    </row>
    <row r="600" spans="5:23" s="100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22"/>
      <c r="W600" s="12"/>
    </row>
    <row r="601" spans="5:23" s="100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22"/>
      <c r="W601" s="12"/>
    </row>
    <row r="602" spans="5:23" s="100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22"/>
      <c r="W602" s="12"/>
    </row>
    <row r="603" spans="5:23" s="100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22"/>
      <c r="W603" s="12"/>
    </row>
    <row r="604" spans="5:23" s="100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22"/>
      <c r="W604" s="12"/>
    </row>
    <row r="605" spans="5:23" s="100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22"/>
      <c r="W605" s="12"/>
    </row>
    <row r="606" spans="5:23" s="100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22"/>
      <c r="W606" s="12"/>
    </row>
    <row r="607" spans="5:23" s="100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22"/>
      <c r="W607" s="12"/>
    </row>
    <row r="608" spans="5:23" s="100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22"/>
      <c r="W608" s="12"/>
    </row>
    <row r="609" spans="5:23" s="100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22"/>
      <c r="W609" s="12"/>
    </row>
    <row r="610" spans="5:23" s="100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22"/>
      <c r="W610" s="12"/>
    </row>
    <row r="611" spans="5:23" s="100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22"/>
      <c r="W611" s="12"/>
    </row>
    <row r="612" spans="5:23" s="100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22"/>
      <c r="W612" s="12"/>
    </row>
    <row r="613" spans="5:23" s="100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22"/>
      <c r="W613" s="12"/>
    </row>
    <row r="614" spans="5:23" s="100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22"/>
      <c r="W614" s="12"/>
    </row>
    <row r="615" spans="5:23" s="100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22"/>
      <c r="W615" s="12"/>
    </row>
    <row r="616" spans="5:23" s="100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22"/>
      <c r="W616" s="12"/>
    </row>
    <row r="617" spans="5:23" s="100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22"/>
      <c r="W617" s="12"/>
    </row>
    <row r="618" spans="5:23" s="100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22"/>
      <c r="W618" s="12"/>
    </row>
    <row r="619" spans="5:23" s="100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22"/>
      <c r="W619" s="12"/>
    </row>
    <row r="620" spans="5:23" s="100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22"/>
      <c r="W620" s="12"/>
    </row>
    <row r="621" spans="5:23" s="100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22"/>
      <c r="W621" s="12"/>
    </row>
    <row r="622" spans="5:23" s="100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22"/>
      <c r="W622" s="12"/>
    </row>
    <row r="623" spans="5:23" s="100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22"/>
      <c r="W623" s="12"/>
    </row>
    <row r="624" spans="5:23" s="100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22"/>
      <c r="W624" s="12"/>
    </row>
    <row r="625" spans="5:23" s="100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22"/>
      <c r="W625" s="12"/>
    </row>
    <row r="626" spans="5:23" s="100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22"/>
      <c r="W626" s="12"/>
    </row>
    <row r="627" spans="5:23" s="100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22"/>
      <c r="W627" s="12"/>
    </row>
    <row r="628" spans="5:23" s="100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22"/>
      <c r="W628" s="12"/>
    </row>
    <row r="629" spans="5:23" s="100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22"/>
      <c r="W629" s="12"/>
    </row>
    <row r="630" spans="5:23" s="100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22"/>
      <c r="W630" s="12"/>
    </row>
    <row r="631" spans="5:23" s="100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22"/>
      <c r="W631" s="12"/>
    </row>
    <row r="632" spans="5:23" s="100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22"/>
      <c r="W632" s="12"/>
    </row>
    <row r="633" spans="5:23" s="100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22"/>
      <c r="W633" s="12"/>
    </row>
    <row r="634" spans="5:23" s="100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22"/>
      <c r="W634" s="12"/>
    </row>
    <row r="635" spans="5:23" s="100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22"/>
      <c r="W635" s="12"/>
    </row>
    <row r="636" spans="5:23" s="100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22"/>
      <c r="W636" s="12"/>
    </row>
    <row r="637" spans="5:23" s="100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22"/>
      <c r="W637" s="12"/>
    </row>
    <row r="638" spans="5:23" s="100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22"/>
      <c r="W638" s="12"/>
    </row>
    <row r="639" spans="5:23" s="100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22"/>
      <c r="W639" s="12"/>
    </row>
    <row r="640" spans="5:23" s="100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22"/>
      <c r="W640" s="12"/>
    </row>
    <row r="641" spans="5:23" s="100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22"/>
      <c r="W641" s="12"/>
    </row>
    <row r="642" spans="5:23" s="100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22"/>
      <c r="W642" s="12"/>
    </row>
    <row r="643" spans="5:23" s="100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22"/>
      <c r="W643" s="12"/>
    </row>
    <row r="644" spans="5:23" s="100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22"/>
      <c r="W644" s="12"/>
    </row>
    <row r="645" spans="5:23" s="100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22"/>
      <c r="W645" s="12"/>
    </row>
    <row r="646" spans="5:23" s="100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22"/>
      <c r="W646" s="12"/>
    </row>
    <row r="647" spans="5:23" s="100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22"/>
      <c r="W647" s="12"/>
    </row>
    <row r="648" spans="5:23" s="100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22"/>
      <c r="W648" s="12"/>
    </row>
    <row r="649" spans="5:23" s="100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22"/>
      <c r="W649" s="12"/>
    </row>
    <row r="650" spans="5:23" s="100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22"/>
      <c r="W650" s="12"/>
    </row>
    <row r="651" spans="5:23" s="100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22"/>
      <c r="W651" s="12"/>
    </row>
    <row r="652" spans="5:23" s="100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22"/>
      <c r="W652" s="12"/>
    </row>
    <row r="653" spans="5:23" s="100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22"/>
      <c r="W653" s="12"/>
    </row>
    <row r="654" spans="5:23" s="100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22"/>
      <c r="W654" s="12"/>
    </row>
    <row r="655" spans="5:23" s="100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22"/>
      <c r="W655" s="12"/>
    </row>
    <row r="656" spans="5:23" s="100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22"/>
      <c r="W656" s="12"/>
    </row>
    <row r="657" spans="5:23" s="100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22"/>
      <c r="W657" s="12"/>
    </row>
    <row r="658" spans="5:23" s="100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22"/>
      <c r="W658" s="12"/>
    </row>
    <row r="659" spans="5:23" s="100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22"/>
      <c r="W659" s="12"/>
    </row>
    <row r="660" spans="5:23" s="100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22"/>
      <c r="W660" s="12"/>
    </row>
    <row r="661" spans="5:23" s="100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22"/>
      <c r="W661" s="12"/>
    </row>
    <row r="662" spans="5:23" s="100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22"/>
      <c r="W662" s="12"/>
    </row>
    <row r="663" spans="5:23" s="100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22"/>
      <c r="W663" s="12"/>
    </row>
    <row r="664" spans="5:23" s="100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22"/>
      <c r="W664" s="12"/>
    </row>
    <row r="665" spans="5:23" s="100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22"/>
      <c r="W665" s="12"/>
    </row>
    <row r="666" spans="5:23" s="100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22"/>
      <c r="W666" s="12"/>
    </row>
    <row r="667" spans="5:23" s="100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22"/>
      <c r="W667" s="12"/>
    </row>
    <row r="668" spans="5:23" s="100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22"/>
      <c r="W668" s="12"/>
    </row>
    <row r="669" spans="5:23" s="100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22"/>
      <c r="W669" s="12"/>
    </row>
    <row r="670" spans="5:23" s="100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22"/>
      <c r="W670" s="12"/>
    </row>
    <row r="671" spans="5:23" s="100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22"/>
      <c r="W671" s="12"/>
    </row>
    <row r="672" spans="5:23" s="100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22"/>
      <c r="W672" s="12"/>
    </row>
    <row r="673" spans="5:23" s="100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22"/>
      <c r="W673" s="12"/>
    </row>
    <row r="674" spans="5:23" s="100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22"/>
      <c r="W674" s="12"/>
    </row>
    <row r="675" spans="5:23" s="100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22"/>
      <c r="W675" s="12"/>
    </row>
    <row r="676" spans="5:23" s="100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22"/>
      <c r="W676" s="12"/>
    </row>
    <row r="677" spans="5:23" s="100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22"/>
      <c r="W677" s="12"/>
    </row>
    <row r="678" spans="5:23" s="100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22"/>
      <c r="W678" s="12"/>
    </row>
    <row r="679" spans="5:23" s="100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22"/>
      <c r="W679" s="12"/>
    </row>
    <row r="680" spans="5:23" s="100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22"/>
      <c r="W680" s="12"/>
    </row>
    <row r="681" spans="5:23" s="100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22"/>
      <c r="W681" s="12"/>
    </row>
    <row r="682" spans="5:23" s="100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22"/>
      <c r="W682" s="12"/>
    </row>
    <row r="683" spans="5:23" s="100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22"/>
      <c r="W683" s="12"/>
    </row>
    <row r="684" spans="5:23" s="100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22"/>
      <c r="W684" s="12"/>
    </row>
    <row r="685" spans="5:23" s="100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22"/>
      <c r="W685" s="12"/>
    </row>
    <row r="686" spans="5:23" s="100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23"/>
      <c r="W686" s="12"/>
    </row>
    <row r="687" spans="5:23" s="100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100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100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100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100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100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100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100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100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tabSelected="1" view="pageBreakPreview" zoomScale="60" zoomScaleNormal="100" workbookViewId="0"/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4" t="s">
        <v>8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5" t="s">
        <v>6</v>
      </c>
      <c r="G12" s="125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Gas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69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76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98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18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99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97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19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20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70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67</v>
      </c>
      <c r="G40" s="3" t="s">
        <v>66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101</v>
      </c>
      <c r="H41" s="3"/>
      <c r="I41" s="3"/>
      <c r="J41" s="3" t="s">
        <v>29</v>
      </c>
      <c r="K41" s="3" t="s">
        <v>30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100</v>
      </c>
      <c r="H42" s="3"/>
      <c r="I42" s="3"/>
      <c r="J42" s="3" t="s">
        <v>29</v>
      </c>
      <c r="K42" s="3" t="s">
        <v>30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31</v>
      </c>
      <c r="H43" s="46"/>
      <c r="I43" s="46"/>
      <c r="J43" s="46" t="s">
        <v>29</v>
      </c>
      <c r="K43" s="46" t="s">
        <v>30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71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32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33</v>
      </c>
      <c r="G49" s="3" t="s">
        <v>102</v>
      </c>
      <c r="H49" s="3"/>
      <c r="I49" s="3"/>
      <c r="J49" s="3" t="s">
        <v>29</v>
      </c>
      <c r="K49" s="3" t="s">
        <v>30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34</v>
      </c>
      <c r="G50" s="3" t="s">
        <v>103</v>
      </c>
      <c r="H50" s="3"/>
      <c r="I50" s="3"/>
      <c r="J50" s="3" t="s">
        <v>29</v>
      </c>
      <c r="K50" s="3" t="s">
        <v>30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72</v>
      </c>
      <c r="G51" s="3" t="s">
        <v>73</v>
      </c>
      <c r="H51" s="3"/>
      <c r="I51" s="3"/>
      <c r="J51" s="3" t="s">
        <v>29</v>
      </c>
      <c r="K51" s="3" t="s">
        <v>30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35</v>
      </c>
      <c r="G52" s="3" t="s">
        <v>36</v>
      </c>
      <c r="H52" s="3"/>
      <c r="I52" s="3"/>
      <c r="J52" s="3" t="s">
        <v>29</v>
      </c>
      <c r="K52" s="3" t="s">
        <v>30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37</v>
      </c>
      <c r="G53" s="3" t="s">
        <v>38</v>
      </c>
      <c r="H53" s="3"/>
      <c r="I53" s="3"/>
      <c r="J53" s="3" t="s">
        <v>29</v>
      </c>
      <c r="K53" s="3" t="s">
        <v>30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39</v>
      </c>
      <c r="H54" s="46"/>
      <c r="I54" s="46"/>
      <c r="J54" s="46" t="s">
        <v>29</v>
      </c>
      <c r="K54" s="46" t="s">
        <v>30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40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41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42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43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8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44</v>
      </c>
      <c r="H64" s="3"/>
      <c r="I64" s="3"/>
      <c r="J64" s="49" t="s">
        <v>45</v>
      </c>
      <c r="K64" s="49"/>
      <c r="L64" s="49"/>
      <c r="M64" s="49"/>
      <c r="N64" s="49"/>
      <c r="O64" s="49"/>
      <c r="P64" s="49"/>
      <c r="Q64" s="49"/>
      <c r="R64" s="49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44</v>
      </c>
      <c r="H65" s="3"/>
      <c r="I65" s="3"/>
      <c r="J65" s="50" t="s">
        <v>46</v>
      </c>
      <c r="K65" s="50"/>
      <c r="L65" s="50"/>
      <c r="M65" s="50"/>
      <c r="N65" s="50"/>
      <c r="O65" s="50"/>
      <c r="P65" s="50"/>
      <c r="Q65" s="50"/>
      <c r="R65" s="50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1">
        <v>41699</v>
      </c>
      <c r="G66" s="3" t="s">
        <v>47</v>
      </c>
      <c r="J66" s="50" t="s">
        <v>48</v>
      </c>
      <c r="K66" s="50"/>
      <c r="L66" s="50"/>
      <c r="M66" s="50"/>
      <c r="N66" s="50"/>
      <c r="O66" s="50"/>
      <c r="P66" s="50"/>
      <c r="Q66" s="50"/>
      <c r="R66" s="50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1">
        <v>41944</v>
      </c>
      <c r="G67" s="3" t="s">
        <v>47</v>
      </c>
      <c r="J67" s="52" t="s">
        <v>49</v>
      </c>
      <c r="K67" s="52"/>
      <c r="L67" s="52"/>
      <c r="M67" s="52"/>
      <c r="N67" s="52"/>
      <c r="O67" s="52"/>
      <c r="P67" s="52"/>
      <c r="Q67" s="52"/>
      <c r="R67" s="52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1">
        <v>42339</v>
      </c>
      <c r="G68" s="3" t="s">
        <v>50</v>
      </c>
      <c r="H68" s="3"/>
      <c r="I68" s="3"/>
      <c r="J68" s="52" t="s">
        <v>51</v>
      </c>
      <c r="K68" s="52"/>
      <c r="L68" s="52"/>
      <c r="M68" s="52"/>
      <c r="N68" s="52"/>
      <c r="O68" s="52"/>
      <c r="P68" s="52"/>
      <c r="Q68" s="52"/>
      <c r="R68" s="5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1">
        <v>43525</v>
      </c>
      <c r="G69" s="3" t="s">
        <v>47</v>
      </c>
      <c r="H69" s="3"/>
      <c r="I69" s="3"/>
      <c r="J69" s="52" t="s">
        <v>52</v>
      </c>
      <c r="K69" s="52"/>
      <c r="L69" s="52"/>
      <c r="M69" s="52"/>
      <c r="N69" s="52"/>
      <c r="O69" s="52"/>
      <c r="P69" s="52"/>
      <c r="Q69" s="52"/>
      <c r="R69" s="5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1">
        <v>45658</v>
      </c>
      <c r="G70" s="3" t="s">
        <v>77</v>
      </c>
      <c r="H70" s="3"/>
      <c r="I70" s="3"/>
      <c r="J70" s="52" t="s">
        <v>78</v>
      </c>
      <c r="K70" s="52"/>
      <c r="L70" s="52"/>
      <c r="M70" s="52"/>
      <c r="N70" s="52"/>
      <c r="O70" s="52"/>
      <c r="P70" s="52"/>
      <c r="Q70" s="52"/>
      <c r="R70" s="5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1">
        <v>45717</v>
      </c>
      <c r="G71" s="3" t="s">
        <v>77</v>
      </c>
      <c r="H71" s="3"/>
      <c r="I71" s="3"/>
      <c r="J71" s="52" t="s">
        <v>79</v>
      </c>
      <c r="K71" s="52"/>
      <c r="L71" s="52"/>
      <c r="M71" s="52"/>
      <c r="N71" s="52"/>
      <c r="O71" s="52"/>
      <c r="P71" s="52"/>
      <c r="Q71" s="52"/>
      <c r="R71" s="5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1"/>
      <c r="G72" s="3"/>
      <c r="H72" s="3"/>
      <c r="I72" s="3"/>
      <c r="J72" s="52" t="s">
        <v>80</v>
      </c>
      <c r="K72" s="52"/>
      <c r="L72" s="52"/>
      <c r="M72" s="52"/>
      <c r="N72" s="52"/>
      <c r="O72" s="52"/>
      <c r="P72" s="52"/>
      <c r="Q72" s="52"/>
      <c r="R72" s="52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1"/>
      <c r="G73" s="3"/>
      <c r="H73" s="3"/>
      <c r="I73" s="3"/>
      <c r="J73" s="52" t="s">
        <v>81</v>
      </c>
      <c r="K73" s="52"/>
      <c r="L73" s="52"/>
      <c r="M73" s="52"/>
      <c r="N73" s="52"/>
      <c r="O73" s="52"/>
      <c r="P73" s="52"/>
      <c r="Q73" s="52"/>
      <c r="R73" s="52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1"/>
      <c r="G74" s="3"/>
      <c r="H74" s="3"/>
      <c r="I74" s="3"/>
      <c r="J74" s="52" t="s">
        <v>82</v>
      </c>
      <c r="K74" s="52"/>
      <c r="L74" s="52"/>
      <c r="M74" s="52"/>
      <c r="N74" s="52"/>
      <c r="O74" s="52"/>
      <c r="P74" s="52"/>
      <c r="Q74" s="52"/>
      <c r="R74" s="52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1">
        <v>45717</v>
      </c>
      <c r="G75" s="3" t="s">
        <v>68</v>
      </c>
      <c r="H75" s="3"/>
      <c r="I75" s="3"/>
      <c r="J75" s="52" t="s">
        <v>74</v>
      </c>
      <c r="K75" s="52"/>
      <c r="L75" s="52"/>
      <c r="M75" s="52"/>
      <c r="N75" s="52"/>
      <c r="O75" s="52"/>
      <c r="P75" s="52"/>
      <c r="Q75" s="52"/>
      <c r="R75" s="52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1">
        <v>45717</v>
      </c>
      <c r="G76" s="3" t="s">
        <v>47</v>
      </c>
      <c r="H76" s="3"/>
      <c r="I76" s="3"/>
      <c r="J76" s="52" t="s">
        <v>75</v>
      </c>
      <c r="K76" s="52"/>
      <c r="L76" s="52"/>
      <c r="M76" s="52"/>
      <c r="N76" s="52"/>
      <c r="O76" s="52"/>
      <c r="P76" s="52"/>
      <c r="Q76" s="52"/>
      <c r="R76" s="52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1">
        <v>46082</v>
      </c>
      <c r="G77" s="3" t="s">
        <v>104</v>
      </c>
      <c r="H77" s="3"/>
      <c r="I77" s="3"/>
      <c r="J77" s="52" t="s">
        <v>105</v>
      </c>
      <c r="K77" s="52"/>
      <c r="L77" s="52"/>
      <c r="M77" s="52"/>
      <c r="N77" s="52"/>
      <c r="O77" s="52"/>
      <c r="P77" s="52"/>
      <c r="Q77" s="52"/>
      <c r="R77" s="52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1">
        <v>46082</v>
      </c>
      <c r="G78" s="3" t="s">
        <v>106</v>
      </c>
      <c r="H78" s="3"/>
      <c r="I78" s="3"/>
      <c r="J78" s="52" t="s">
        <v>107</v>
      </c>
      <c r="K78" s="52"/>
      <c r="L78" s="52"/>
      <c r="M78" s="52"/>
      <c r="N78" s="52"/>
      <c r="O78" s="52"/>
      <c r="P78" s="52"/>
      <c r="Q78" s="52"/>
      <c r="R78" s="52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1">
        <v>46082</v>
      </c>
      <c r="G79" s="3" t="s">
        <v>62</v>
      </c>
      <c r="H79" s="3"/>
      <c r="I79" s="3"/>
      <c r="J79" s="52" t="s">
        <v>108</v>
      </c>
      <c r="K79" s="52"/>
      <c r="L79" s="52"/>
      <c r="M79" s="52"/>
      <c r="N79" s="52"/>
      <c r="O79" s="52"/>
      <c r="P79" s="52"/>
      <c r="Q79" s="52"/>
      <c r="R79" s="52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1"/>
      <c r="G80" s="3"/>
      <c r="H80" s="3"/>
      <c r="I80" s="3"/>
      <c r="J80" s="52"/>
      <c r="K80" s="52"/>
      <c r="L80" s="52"/>
      <c r="M80" s="52"/>
      <c r="N80" s="52"/>
      <c r="O80" s="52"/>
      <c r="P80" s="52"/>
      <c r="Q80" s="52"/>
      <c r="R80" s="52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1"/>
      <c r="G81" s="3"/>
      <c r="H81" s="3"/>
      <c r="I81" s="3"/>
      <c r="J81" s="52"/>
      <c r="K81" s="52"/>
      <c r="L81" s="52"/>
      <c r="M81" s="52"/>
      <c r="N81" s="52"/>
      <c r="O81" s="52"/>
      <c r="P81" s="52"/>
      <c r="Q81" s="52"/>
      <c r="R81" s="52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1"/>
      <c r="G82" s="3"/>
      <c r="H82" s="3"/>
      <c r="I82" s="3"/>
      <c r="J82" s="52"/>
      <c r="K82" s="52"/>
      <c r="L82" s="52"/>
      <c r="M82" s="52"/>
      <c r="N82" s="52"/>
      <c r="O82" s="52"/>
      <c r="P82" s="52"/>
      <c r="Q82" s="52"/>
      <c r="R82" s="52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1"/>
      <c r="G83" s="3"/>
      <c r="H83" s="3"/>
      <c r="I83" s="3"/>
      <c r="J83" s="52"/>
      <c r="K83" s="52"/>
      <c r="L83" s="52"/>
      <c r="M83" s="52"/>
      <c r="N83" s="52"/>
      <c r="O83" s="52"/>
      <c r="P83" s="52"/>
      <c r="Q83" s="52"/>
      <c r="R83" s="52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1"/>
      <c r="G84" s="3"/>
      <c r="H84" s="3"/>
      <c r="I84" s="3"/>
      <c r="J84" s="52"/>
      <c r="K84" s="52"/>
      <c r="L84" s="52"/>
      <c r="M84" s="52"/>
      <c r="N84" s="52"/>
      <c r="O84" s="52"/>
      <c r="P84" s="52"/>
      <c r="Q84" s="52"/>
      <c r="R84" s="52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1"/>
      <c r="G85" s="3"/>
      <c r="H85" s="3"/>
      <c r="I85" s="3"/>
      <c r="J85" s="52"/>
      <c r="K85" s="52"/>
      <c r="L85" s="52"/>
      <c r="M85" s="52"/>
      <c r="N85" s="52"/>
      <c r="O85" s="52"/>
      <c r="P85" s="52"/>
      <c r="Q85" s="52"/>
      <c r="R85" s="52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3"/>
      <c r="G86" s="46"/>
      <c r="H86" s="46"/>
      <c r="I86" s="46"/>
      <c r="J86" s="54"/>
      <c r="K86" s="54"/>
      <c r="L86" s="54"/>
      <c r="M86" s="54"/>
      <c r="N86" s="54"/>
      <c r="O86" s="54"/>
      <c r="P86" s="54"/>
      <c r="Q86" s="54"/>
      <c r="R86" s="54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5"/>
      <c r="G87" s="7"/>
      <c r="H87" s="56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5"/>
      <c r="G89" s="7"/>
      <c r="H89" s="56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12"/>
    </row>
    <row r="90" spans="1:26" ht="15">
      <c r="A90" s="2"/>
      <c r="B90" s="2"/>
      <c r="C90" s="3"/>
      <c r="D90" s="3"/>
      <c r="E90" s="38">
        <v>4</v>
      </c>
      <c r="F90" s="39" t="s">
        <v>53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8" t="s">
        <v>54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8" t="s">
        <v>55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8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8" t="s">
        <v>56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8" t="s">
        <v>57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9" t="s">
        <v>5</v>
      </c>
      <c r="G98" s="60"/>
      <c r="H98" s="20" t="s">
        <v>58</v>
      </c>
      <c r="I98" s="61" t="s">
        <v>3</v>
      </c>
      <c r="J98" s="20"/>
      <c r="K98" s="62" t="s">
        <v>59</v>
      </c>
      <c r="L98" s="45"/>
      <c r="M98" s="62" t="s">
        <v>60</v>
      </c>
      <c r="N98" s="62" t="s">
        <v>61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3" t="s">
        <v>62</v>
      </c>
      <c r="G99" s="50"/>
      <c r="H99" s="52" t="s">
        <v>47</v>
      </c>
      <c r="I99" s="64">
        <v>42064</v>
      </c>
      <c r="K99" s="65">
        <v>99.761665053242993</v>
      </c>
      <c r="M99" s="65">
        <v>99.8</v>
      </c>
      <c r="N99" s="65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3" t="s">
        <v>62</v>
      </c>
      <c r="G100" s="50"/>
      <c r="H100" s="52" t="s">
        <v>47</v>
      </c>
      <c r="I100" s="64">
        <v>42095</v>
      </c>
      <c r="K100" s="65">
        <v>99.953146176185882</v>
      </c>
      <c r="M100" s="65">
        <v>100</v>
      </c>
      <c r="N100" s="65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3" t="s">
        <v>62</v>
      </c>
      <c r="G101" s="50"/>
      <c r="H101" s="52" t="s">
        <v>47</v>
      </c>
      <c r="I101" s="64">
        <v>42125</v>
      </c>
      <c r="K101" s="65">
        <v>100.33610842207165</v>
      </c>
      <c r="M101" s="65">
        <v>100.3</v>
      </c>
      <c r="N101" s="65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3" t="s">
        <v>62</v>
      </c>
      <c r="G102" s="50"/>
      <c r="H102" s="52" t="s">
        <v>44</v>
      </c>
      <c r="I102" s="64">
        <v>42767</v>
      </c>
      <c r="K102" s="65">
        <v>131.81805</v>
      </c>
      <c r="M102" s="65">
        <v>131.82815814722545</v>
      </c>
      <c r="N102" s="65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3" t="s">
        <v>62</v>
      </c>
      <c r="G103" s="50"/>
      <c r="H103" s="52" t="s">
        <v>44</v>
      </c>
      <c r="I103" s="64">
        <v>42795</v>
      </c>
      <c r="K103" s="65">
        <v>131.81805</v>
      </c>
      <c r="M103" s="65">
        <v>131.82815814722545</v>
      </c>
      <c r="N103" s="65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3" t="s">
        <v>63</v>
      </c>
      <c r="G104" s="50"/>
      <c r="H104" s="52" t="s">
        <v>44</v>
      </c>
      <c r="I104" s="64">
        <v>42005</v>
      </c>
      <c r="K104" s="65">
        <v>127.67664000000001</v>
      </c>
      <c r="M104" s="65">
        <v>127.7</v>
      </c>
      <c r="N104" s="65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3" t="s">
        <v>63</v>
      </c>
      <c r="G105" s="50"/>
      <c r="H105" s="52" t="s">
        <v>44</v>
      </c>
      <c r="I105" s="64">
        <v>42036</v>
      </c>
      <c r="K105" s="52">
        <v>127.67664000000001</v>
      </c>
      <c r="M105" s="65">
        <v>127.7</v>
      </c>
      <c r="N105" s="52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3" t="s">
        <v>63</v>
      </c>
      <c r="G106" s="50"/>
      <c r="H106" s="52" t="s">
        <v>44</v>
      </c>
      <c r="I106" s="64">
        <v>42064</v>
      </c>
      <c r="K106" s="52">
        <v>127.67664000000001</v>
      </c>
      <c r="M106" s="65">
        <v>127.7</v>
      </c>
      <c r="N106" s="52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3" t="s">
        <v>63</v>
      </c>
      <c r="G107" s="50"/>
      <c r="H107" s="52" t="s">
        <v>44</v>
      </c>
      <c r="I107" s="64">
        <v>42767</v>
      </c>
      <c r="K107" s="65">
        <v>131.82967519181585</v>
      </c>
      <c r="M107" s="65">
        <v>131.82815814722545</v>
      </c>
      <c r="N107" s="65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3" t="s">
        <v>63</v>
      </c>
      <c r="G108" s="50"/>
      <c r="H108" s="52" t="s">
        <v>44</v>
      </c>
      <c r="I108" s="64">
        <v>42795</v>
      </c>
      <c r="K108" s="65">
        <v>131.82967519181585</v>
      </c>
      <c r="M108" s="65">
        <v>131.82815814722545</v>
      </c>
      <c r="N108" s="65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3"/>
      <c r="G109" s="50"/>
      <c r="H109" s="52"/>
      <c r="I109" s="64"/>
      <c r="K109" s="65"/>
      <c r="M109" s="65"/>
      <c r="N109" s="65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3"/>
      <c r="G110" s="50"/>
      <c r="H110" s="52"/>
      <c r="I110" s="64"/>
      <c r="K110" s="65"/>
      <c r="M110" s="65"/>
      <c r="N110" s="65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3"/>
      <c r="G111" s="50"/>
      <c r="H111" s="52"/>
      <c r="I111" s="64"/>
      <c r="K111" s="65"/>
      <c r="M111" s="65"/>
      <c r="N111" s="65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3"/>
      <c r="G112" s="50"/>
      <c r="H112" s="52"/>
      <c r="I112" s="64"/>
      <c r="K112" s="65"/>
      <c r="M112" s="65"/>
      <c r="N112" s="65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3"/>
      <c r="G113" s="50"/>
      <c r="H113" s="52"/>
      <c r="I113" s="64"/>
      <c r="K113" s="65"/>
      <c r="M113" s="65"/>
      <c r="N113" s="65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3"/>
      <c r="G114" s="50"/>
      <c r="H114" s="52"/>
      <c r="I114" s="64"/>
      <c r="K114" s="65"/>
      <c r="M114" s="65"/>
      <c r="N114" s="65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3"/>
      <c r="G115" s="50"/>
      <c r="H115" s="52"/>
      <c r="I115" s="64"/>
      <c r="K115" s="65"/>
      <c r="M115" s="65"/>
      <c r="N115" s="65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3"/>
      <c r="G116" s="50"/>
      <c r="H116" s="52"/>
      <c r="I116" s="64"/>
      <c r="K116" s="65"/>
      <c r="M116" s="65"/>
      <c r="N116" s="65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3"/>
      <c r="G117" s="50"/>
      <c r="H117" s="52"/>
      <c r="I117" s="64"/>
      <c r="K117" s="65"/>
      <c r="M117" s="65"/>
      <c r="N117" s="65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6"/>
      <c r="G118" s="67"/>
      <c r="H118" s="54"/>
      <c r="I118" s="68"/>
      <c r="J118" s="69"/>
      <c r="K118" s="70"/>
      <c r="L118" s="69"/>
      <c r="M118" s="70"/>
      <c r="N118" s="70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71"/>
      <c r="G120" s="12"/>
      <c r="H120" s="12"/>
      <c r="I120" s="12"/>
      <c r="J120" s="12"/>
      <c r="K120" s="12"/>
      <c r="L120" s="12"/>
      <c r="M120" s="71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86543B-2C54-4B36-A5BB-11D5737630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2025-12-19T09:22:06Z</cp:lastPrinted>
  <dcterms:created xsi:type="dcterms:W3CDTF">2024-09-24T07:20:07Z</dcterms:created>
  <dcterms:modified xsi:type="dcterms:W3CDTF">2026-02-19T11:03:35Z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