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\"/>
    </mc:Choice>
  </mc:AlternateContent>
  <xr:revisionPtr revIDLastSave="0" documentId="13_ncr:1_{5FBB8A6B-84BD-4508-98B3-9714AF375C95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0" i="4"/>
  <c r="J52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J54" i="4" s="1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F44" i="4" l="1"/>
  <c r="K45" i="4"/>
  <c r="J45" i="4"/>
  <c r="H45" i="4"/>
  <c r="G252" i="3" a="1"/>
  <c r="G252" i="3" s="1"/>
  <c r="G254" i="3" a="1"/>
  <c r="G254" i="3" s="1"/>
  <c r="G52" i="4" s="1"/>
  <c r="G243" i="3" a="1"/>
  <c r="G243" i="3" s="1"/>
  <c r="G47" i="4" s="1"/>
  <c r="G249" i="3" a="1"/>
  <c r="G249" i="3" s="1"/>
  <c r="H257" i="3" a="1"/>
  <c r="H257" i="3" s="1"/>
  <c r="H55" i="4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G253" i="3" a="1"/>
  <c r="G253" i="3" s="1"/>
  <c r="I249" i="3" a="1"/>
  <c r="I249" i="3" s="1"/>
  <c r="G245" i="3" a="1"/>
  <c r="G245" i="3" s="1"/>
  <c r="G46" i="4" s="1"/>
  <c r="H242" i="3" a="1"/>
  <c r="H242" i="3" s="1"/>
  <c r="H46" i="4" s="1"/>
  <c r="H249" i="3" a="1"/>
  <c r="H249" i="3" s="1"/>
  <c r="H53" i="4" s="1"/>
  <c r="I245" i="3" a="1"/>
  <c r="I245" i="3" s="1"/>
  <c r="I49" i="4" s="1"/>
  <c r="J257" i="3"/>
  <c r="J55" i="4" s="1"/>
  <c r="H54" i="4"/>
  <c r="H51" i="4"/>
  <c r="I257" i="3" a="1"/>
  <c r="I257" i="3" s="1"/>
  <c r="I50" i="4"/>
  <c r="L253" i="3"/>
  <c r="I52" i="4"/>
  <c r="I54" i="4"/>
  <c r="H52" i="4"/>
  <c r="F13" i="5"/>
  <c r="H47" i="4" l="1"/>
  <c r="I47" i="4"/>
  <c r="I45" i="4"/>
  <c r="H49" i="4"/>
  <c r="G48" i="4"/>
  <c r="H50" i="4"/>
  <c r="I46" i="4"/>
  <c r="G54" i="4"/>
  <c r="G45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P253" i="3"/>
  <c r="R253" i="3"/>
  <c r="Q253" i="3"/>
  <c r="G56" i="4"/>
  <c r="G53" i="4"/>
  <c r="F43" i="4"/>
  <c r="K44" i="4"/>
  <c r="J44" i="4"/>
  <c r="G44" i="4"/>
  <c r="I44" i="4"/>
  <c r="H44" i="4"/>
  <c r="J258" i="3"/>
  <c r="J56" i="4" s="1"/>
  <c r="I258" i="3" a="1"/>
  <c r="I258" i="3" s="1"/>
  <c r="I56" i="4" s="1"/>
  <c r="H258" i="3" a="1"/>
  <c r="H258" i="3" s="1"/>
  <c r="H56" i="4" s="1"/>
  <c r="H48" i="4"/>
  <c r="G51" i="4"/>
  <c r="G49" i="4"/>
  <c r="G258" i="3" a="1"/>
  <c r="G258" i="3" s="1"/>
  <c r="L242" i="3"/>
  <c r="L249" i="3"/>
  <c r="R249" i="3" s="1"/>
  <c r="L244" i="3"/>
  <c r="L45" i="4" s="1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L44" i="4" l="1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57" i="4" s="1"/>
  <c r="M252" i="3"/>
  <c r="L55" i="4"/>
  <c r="M249" i="3"/>
  <c r="M256" i="3"/>
  <c r="M253" i="3"/>
  <c r="L51" i="4"/>
  <c r="M245" i="3"/>
  <c r="M251" i="3"/>
  <c r="L54" i="4"/>
  <c r="M248" i="3"/>
  <c r="L48" i="4"/>
  <c r="M242" i="3"/>
  <c r="L52" i="4"/>
  <c r="M246" i="3"/>
  <c r="L50" i="4"/>
  <c r="M244" i="3"/>
  <c r="L257" i="3"/>
  <c r="M250" i="3"/>
  <c r="L53" i="4"/>
  <c r="M247" i="3"/>
  <c r="H259" i="3" a="1"/>
  <c r="H259" i="3" s="1"/>
  <c r="H57" i="4" s="1"/>
  <c r="G259" i="3" a="1"/>
  <c r="G259" i="3" s="1"/>
  <c r="G57" i="4" s="1"/>
  <c r="J259" i="3"/>
  <c r="J57" i="4" s="1"/>
  <c r="U254" i="3" l="1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J58" i="4" s="1"/>
  <c r="G260" i="3" a="1"/>
  <c r="G260" i="3" s="1"/>
  <c r="G58" i="4" s="1"/>
  <c r="U250" i="3"/>
  <c r="U246" i="3"/>
  <c r="U245" i="3"/>
  <c r="I260" i="3" a="1"/>
  <c r="I260" i="3" s="1"/>
  <c r="H260" i="3" a="1"/>
  <c r="H260" i="3" s="1"/>
  <c r="H58" i="4" s="1"/>
  <c r="U251" i="3"/>
  <c r="U248" i="3"/>
  <c r="U247" i="3"/>
  <c r="U242" i="3"/>
  <c r="M257" i="3"/>
  <c r="U244" i="3"/>
  <c r="U256" i="3"/>
  <c r="L258" i="3"/>
  <c r="L56" i="4" s="1"/>
  <c r="I58" i="4" l="1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G59" i="4" s="1"/>
  <c r="I261" i="3" a="1"/>
  <c r="I261" i="3" s="1"/>
  <c r="H261" i="3" a="1"/>
  <c r="H261" i="3" s="1"/>
  <c r="H59" i="4" s="1"/>
  <c r="M258" i="3"/>
  <c r="U257" i="3"/>
  <c r="J261" i="3"/>
  <c r="J59" i="4" s="1"/>
  <c r="L259" i="3"/>
  <c r="L57" i="4" s="1"/>
  <c r="I59" i="4" l="1"/>
  <c r="J60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60" i="4" s="1"/>
  <c r="G262" i="3" a="1"/>
  <c r="G262" i="3" s="1"/>
  <c r="G60" i="4" s="1"/>
  <c r="U258" i="3"/>
  <c r="M259" i="3"/>
  <c r="J262" i="3"/>
  <c r="I262" i="3" a="1"/>
  <c r="I262" i="3" s="1"/>
  <c r="I60" i="4" s="1"/>
  <c r="L260" i="3"/>
  <c r="L58" i="4" s="1"/>
  <c r="T260" i="3" l="1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G263" i="3" a="1"/>
  <c r="G263" i="3" s="1"/>
  <c r="M260" i="3"/>
  <c r="L261" i="3"/>
  <c r="L59" i="4" s="1"/>
  <c r="U259" i="3"/>
  <c r="J263" i="3"/>
  <c r="I263" i="3" a="1"/>
  <c r="I263" i="3" s="1"/>
  <c r="I61" i="4" l="1"/>
  <c r="H61" i="4"/>
  <c r="G61" i="4"/>
  <c r="J61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62" i="4" s="1"/>
  <c r="U260" i="3"/>
  <c r="L263" i="3"/>
  <c r="M261" i="3"/>
  <c r="L262" i="3"/>
  <c r="L60" i="4" s="1"/>
  <c r="J264" i="3"/>
  <c r="I264" i="3" a="1"/>
  <c r="I264" i="3" s="1"/>
  <c r="G264" i="3" a="1"/>
  <c r="G264" i="3" s="1"/>
  <c r="G62" i="4" s="1"/>
  <c r="J62" i="4" l="1"/>
  <c r="I62" i="4"/>
  <c r="L61" i="4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I265" i="3" a="1"/>
  <c r="I265" i="3" s="1"/>
  <c r="J265" i="3"/>
  <c r="J63" i="4" s="1"/>
  <c r="M262" i="3"/>
  <c r="H265" i="3" a="1"/>
  <c r="H265" i="3" s="1"/>
  <c r="H63" i="4" s="1"/>
  <c r="M263" i="3"/>
  <c r="I63" i="4" l="1"/>
  <c r="G63" i="4"/>
  <c r="H64" i="4"/>
  <c r="U263" i="3"/>
  <c r="U262" i="3"/>
  <c r="F35" i="4"/>
  <c r="G36" i="4"/>
  <c r="L36" i="4"/>
  <c r="K36" i="4"/>
  <c r="J36" i="4"/>
  <c r="I36" i="4"/>
  <c r="H36" i="4"/>
  <c r="J266" i="3"/>
  <c r="J64" i="4" s="1"/>
  <c r="H266" i="3" a="1"/>
  <c r="H266" i="3" s="1"/>
  <c r="G266" i="3" a="1"/>
  <c r="G266" i="3" s="1"/>
  <c r="G64" i="4" s="1"/>
  <c r="L265" i="3"/>
  <c r="I266" i="3" a="1"/>
  <c r="I266" i="3" s="1"/>
  <c r="I64" i="4" s="1"/>
  <c r="L264" i="3"/>
  <c r="L63" i="4" l="1"/>
  <c r="L62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J65" i="4" s="1"/>
  <c r="H267" i="3" a="1"/>
  <c r="H267" i="3" s="1"/>
  <c r="G267" i="3" a="1"/>
  <c r="G267" i="3" s="1"/>
  <c r="M264" i="3"/>
  <c r="M265" i="3"/>
  <c r="H65" i="4" l="1"/>
  <c r="I65" i="4"/>
  <c r="G65" i="4"/>
  <c r="U265" i="3"/>
  <c r="U264" i="3"/>
  <c r="F33" i="4"/>
  <c r="L34" i="4"/>
  <c r="K34" i="4"/>
  <c r="J34" i="4"/>
  <c r="I34" i="4"/>
  <c r="H34" i="4"/>
  <c r="G34" i="4"/>
  <c r="J268" i="3"/>
  <c r="J66" i="4" s="1"/>
  <c r="I268" i="3" a="1"/>
  <c r="I268" i="3" s="1"/>
  <c r="I66" i="4" s="1"/>
  <c r="H268" i="3" a="1"/>
  <c r="H268" i="3" s="1"/>
  <c r="H66" i="4" s="1"/>
  <c r="G268" i="3" a="1"/>
  <c r="G268" i="3" s="1"/>
  <c r="G66" i="4" s="1"/>
  <c r="L266" i="3"/>
  <c r="L64" i="4" s="1"/>
  <c r="T266" i="3" l="1"/>
  <c r="R266" i="3"/>
  <c r="Q266" i="3"/>
  <c r="P266" i="3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L66" i="4" l="1"/>
  <c r="L65" i="4"/>
  <c r="U266" i="3"/>
  <c r="P268" i="3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U268" i="3" l="1"/>
  <c r="U267" i="3"/>
  <c r="F30" i="4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<sst xmlns="http://schemas.openxmlformats.org/spreadsheetml/2006/main" count="193" uniqueCount="101">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</sst>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  <xf numFmtId="14" fontId="8" fillId="2" borderId="0" xfId="0" applyNumberFormat="1" applyFont="1" applyBorder="1"/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144.25751503006015</v>
      </c>
      <c r="I20" s="25">
        <f>INDEX('Omkostningsindeks og vægte'!I$20:I$445,MATCH($F20,'Omkostningsindeks og vægte'!$F$20:$F$445,0))</f>
        <v>114.98979861482283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225.85337763012183</v>
      </c>
      <c r="L20" s="26">
        <f>INDEX('Omkostningsindeks og vægte'!L$20:L$445,MATCH($F20,'Omkostningsindeks og vægte'!$F$20:$F$445,0))</f>
        <v>130.16336141122974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146.62024048096194</v>
      </c>
      <c r="I21" s="25">
        <f>INDEX('Omkostningsindeks og vægte'!I$20:I$445,MATCH($F21,'Omkostningsindeks og vægte'!$F$20:$F$445,0))</f>
        <v>117.11175447678353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224.1204872646733</v>
      </c>
      <c r="L21" s="26">
        <f>INDEX('Omkostningsindeks og vægte'!L$20:L$445,MATCH($F21,'Omkostningsindeks og vægte'!$F$20:$F$445,0))</f>
        <v>130.74571637608227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147.93286573146295</v>
      </c>
      <c r="I22" s="25">
        <f>INDEX('Omkostningsindeks og vægte'!I$20:I$445,MATCH($F22,'Omkostningsindeks og vægte'!$F$20:$F$445,0))</f>
        <v>117.31384551125596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235.38427464008859</v>
      </c>
      <c r="L22" s="26">
        <f>INDEX('Omkostningsindeks og vægte'!L$20:L$445,MATCH($F22,'Omkostningsindeks og vægte'!$F$20:$F$445,0))</f>
        <v>132.91404464500877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149.11422845691382</v>
      </c>
      <c r="I23" s="25">
        <f>INDEX('Omkostningsindeks og vægte'!I$20:I$445,MATCH($F23,'Omkostningsindeks og vægte'!$F$20:$F$445,0))</f>
        <v>117.8190730974371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260.22236987818383</v>
      </c>
      <c r="L23" s="26">
        <f>INDEX('Omkostningsindeks og vægte'!L$20:L$445,MATCH($F23,'Omkostningsindeks og vægte'!$F$20:$F$445,0))</f>
        <v>136.28907741092229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118.93057378703557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248.52535991140641</v>
      </c>
      <c r="L24" s="26">
        <f>INDEX('Omkostningsindeks og vægte'!L$20:L$445,MATCH($F24,'Omkostningsindeks og vægte'!$F$20:$F$445,0))</f>
        <v>134.90429434343835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119.63789240768914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230.76323366555928</v>
      </c>
      <c r="L25" s="26">
        <f>INDEX('Omkostningsindeks og vægte'!L$20:L$445,MATCH($F25,'Omkostningsindeks og vægte'!$F$20:$F$445,0))</f>
        <v>134.360891406886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119.73893792492535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232.35171650055372</v>
      </c>
      <c r="L26" s="26">
        <f>INDEX('Omkostningsindeks og vægte'!L$20:L$445,MATCH($F26,'Omkostningsindeks og vægte'!$F$20:$F$445,0))</f>
        <v>135.57627280042649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154.36472945891785</v>
      </c>
      <c r="I27" s="25">
        <f>INDEX('Omkostningsindeks og vægte'!I$20:I$445,MATCH($F27,'Omkostningsindeks og vægte'!$F$20:$F$445,0))</f>
        <v>121.86089378688604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252.13554817275747</v>
      </c>
      <c r="L27" s="26">
        <f>INDEX('Omkostningsindeks og vægte'!L$20:L$445,MATCH($F27,'Omkostningsindeks og vægte'!$F$20:$F$445,0))</f>
        <v>138.0366608161998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153.05210420841684</v>
      </c>
      <c r="I28" s="25">
        <f>INDEX('Omkostningsindeks og vægte'!I$20:I$445,MATCH($F28,'Omkostningsindeks og vægte'!$F$20:$F$445,0))</f>
        <v>122.16403033859473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232.92934662236991</v>
      </c>
      <c r="L28" s="26">
        <f>INDEX('Omkostningsindeks og vægte'!L$20:L$445,MATCH($F28,'Omkostningsindeks og vægte'!$F$20:$F$445,0))</f>
        <v>135.99397395594633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152.13326653306615</v>
      </c>
      <c r="I29" s="25">
        <f>INDEX('Omkostningsindeks og vægte'!I$20:I$445,MATCH($F29,'Omkostningsindeks og vægte'!$F$20:$F$445,0))</f>
        <v>122.26507585583094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208.95769656699889</v>
      </c>
      <c r="L29" s="26">
        <f>INDEX('Omkostningsindeks og vægte'!L$20:L$445,MATCH($F29,'Omkostningsindeks og vægte'!$F$20:$F$445,0))</f>
        <v>133.67715512445682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217.7665559246955</v>
      </c>
      <c r="L30" s="26">
        <f>INDEX('Omkostningsindeks og vægte'!L$20:L$445,MATCH($F30,'Omkostningsindeks og vægte'!$F$20:$F$445,0))</f>
        <v>134.84297792753799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154.23346693386776</v>
      </c>
      <c r="I31" s="25">
        <f>INDEX('Omkostningsindeks og vægte'!I$20:I$445,MATCH($F31,'Omkostningsindeks og vægte'!$F$20:$F$445,0))</f>
        <v>123.57866757990186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208.38006644518276</v>
      </c>
      <c r="L31" s="26">
        <f>INDEX('Omkostningsindeks og vægte'!L$20:L$445,MATCH($F31,'Omkostningsindeks og vægte'!$F$20:$F$445,0))</f>
        <v>134.86015752764487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153.97094188376755</v>
      </c>
      <c r="I32" s="25">
        <f>INDEX('Omkostningsindeks og vægte'!I$20:I$445,MATCH($F32,'Omkostningsindeks og vægte'!$F$20:$F$445,0))</f>
        <v>124.1849406833192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203.75902547065337</v>
      </c>
      <c r="L32" s="26">
        <f>INDEX('Omkostningsindeks og vægte'!L$20:L$445,MATCH($F32,'Omkostningsindeks og vægte'!$F$20:$F$445,0))</f>
        <v>134.02118502417233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154.36472945891785</v>
      </c>
      <c r="I33" s="25">
        <f>INDEX('Omkostningsindeks og vægte'!I$20:I$445,MATCH($F33,'Omkostningsindeks og vægte'!$F$20:$F$445,0))</f>
        <v>124.28598620055541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195.81661129568107</v>
      </c>
      <c r="L33" s="26">
        <f>INDEX('Omkostningsindeks og vægte'!L$20:L$445,MATCH($F33,'Omkostningsindeks og vægte'!$F$20:$F$445,0))</f>
        <v>133.15006720616856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152.26452905811624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184.69723145071984</v>
      </c>
      <c r="L34" s="26">
        <f>INDEX('Omkostningsindeks og vægte'!L$20:L$445,MATCH($F34,'Omkostningsindeks og vægte'!$F$20:$F$445,0))</f>
        <v>132.55975256527307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124.58912275226409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189.17386489479514</v>
      </c>
      <c r="L35" s="26">
        <f>INDEX('Omkostningsindeks og vægte'!L$20:L$445,MATCH($F35,'Omkostningsindeks og vægte'!$F$20:$F$445,0))</f>
        <v>133.48731801757702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155.54609218436875</v>
      </c>
      <c r="I36" s="25">
        <f>INDEX('Omkostningsindeks og vægte'!I$20:I$445,MATCH($F36,'Omkostningsindeks og vægte'!$F$20:$F$445,0))</f>
        <v>125.90271447633499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191.19557032115173</v>
      </c>
      <c r="L36" s="26">
        <f>INDEX('Omkostningsindeks og vægte'!L$20:L$445,MATCH($F36,'Omkostningsindeks og vægte'!$F$20:$F$445,0))</f>
        <v>134.01592181249461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125.59957792462635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209.39091915836102</v>
      </c>
      <c r="L37" s="26">
        <f>INDEX('Omkostningsindeks og vægte'!L$20:L$445,MATCH($F37,'Omkostningsindeks og vægte'!$F$20:$F$445,0))</f>
        <v>136.52756409472568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154.10220440881764</v>
      </c>
      <c r="I38" s="25">
        <f>INDEX('Omkostningsindeks og vægte'!I$20:I$445,MATCH($F38,'Omkostningsindeks og vægte'!$F$20:$F$445,0))</f>
        <v>125.29644137291767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217.04451827242528</v>
      </c>
      <c r="L38" s="26">
        <f>INDEX('Omkostningsindeks og vægte'!L$20:L$445,MATCH($F38,'Omkostningsindeks og vægte'!$F$20:$F$445,0))</f>
        <v>137.55934264521147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125.19539585568144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215.60044296788485</v>
      </c>
      <c r="L39" s="26">
        <f>INDEX('Omkostningsindeks og vægte'!L$20:L$445,MATCH($F39,'Omkostningsindeks og vægte'!$F$20:$F$445,0))</f>
        <v>137.3675718992248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153.97094188376755</v>
      </c>
      <c r="I40" s="25">
        <f>INDEX('Omkostningsindeks og vægte'!I$20:I$445,MATCH($F40,'Omkostningsindeks og vægte'!$F$20:$F$445,0))</f>
        <v>125.2015771995201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201.88172757475087</v>
      </c>
      <c r="L40" s="26">
        <f>INDEX('Omkostningsindeks og vægte'!L$20:L$445,MATCH($F40,'Omkostningsindeks og vægte'!$F$20:$F$445,0))</f>
        <v>136.3811417137959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153.18336673346695</v>
      </c>
      <c r="I41" s="25">
        <f>INDEX('Omkostningsindeks og vægte'!I$20:I$445,MATCH($F41,'Omkostningsindeks og vægte'!$F$20:$F$445,0))</f>
        <v>124.99882160891359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194.80575858250279</v>
      </c>
      <c r="L41" s="26">
        <f>INDEX('Omkostningsindeks og vægte'!L$20:L$445,MATCH($F41,'Omkostningsindeks og vægte'!$F$20:$F$445,0))</f>
        <v>135.05032645327105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154.62725450901803</v>
      </c>
      <c r="I42" s="25">
        <f>INDEX('Omkostningsindeks og vægte'!I$20:I$445,MATCH($F42,'Omkostningsindeks og vægte'!$F$20:$F$445,0))</f>
        <v>123.98504365588104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204.04784053156149</v>
      </c>
      <c r="L42" s="26">
        <f>INDEX('Omkostningsindeks og vægte'!L$20:L$445,MATCH($F42,'Omkostningsindeks og vægte'!$F$20:$F$445,0))</f>
        <v>136.21951192820978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124.28917704179081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211.2682170542636</v>
      </c>
      <c r="L43" s="26">
        <f>INDEX('Omkostningsindeks og vægte'!L$20:L$445,MATCH($F43,'Omkostningsindeks og vægte'!$F$20:$F$445,0))</f>
        <v>138.07598615499302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123.88366586057779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203.18139534883721</v>
      </c>
      <c r="L44" s="26">
        <f>INDEX('Omkostningsindeks og vægte'!L$20:L$445,MATCH($F44,'Omkostningsindeks og vægte'!$F$20:$F$445,0))</f>
        <v>137.0882619013332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124.39055483709407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205.2031007751938</v>
      </c>
      <c r="L45" s="26">
        <f>INDEX('Omkostningsindeks og vægte'!L$20:L$445,MATCH($F45,'Omkostningsindeks og vægte'!$F$20:$F$445,0))</f>
        <v>137.43532986119024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201.15968992248065</v>
      </c>
      <c r="L46" s="26">
        <f>INDEX('Omkostningsindeks og vægte'!L$20:L$445,MATCH($F46,'Omkostningsindeks og vægte'!$F$20:$F$445,0))</f>
        <v>137.80191181269996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201.30409745293468</v>
      </c>
      <c r="L47" s="26">
        <f>INDEX('Omkostningsindeks og vægte'!L$20:L$445,MATCH($F47,'Omkostningsindeks og vægte'!$F$20:$F$445,0))</f>
        <v>137.70589563820323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157.25250501002006</v>
      </c>
      <c r="I48" s="25">
        <f>INDEX('Omkostningsindeks og vægte'!I$20:I$445,MATCH($F48,'Omkostningsindeks og vægte'!$F$20:$F$445,0))</f>
        <v>125.10019940421685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206.50276854928018</v>
      </c>
      <c r="L48" s="26">
        <f>INDEX('Omkostningsindeks og vægte'!L$20:L$445,MATCH($F48,'Omkostningsindeks og vægte'!$F$20:$F$445,0))</f>
        <v>138.10956989288141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156.59619238476955</v>
      </c>
      <c r="I49" s="25">
        <f>INDEX('Omkostningsindeks og vægte'!I$20:I$445,MATCH($F49,'Omkostningsindeks og vægte'!$F$20:$F$445,0))</f>
        <v>125.30295499482335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196.82746400885938</v>
      </c>
      <c r="L49" s="26">
        <f>INDEX('Omkostningsindeks og vægte'!L$20:L$445,MATCH($F49,'Omkostningsindeks og vægte'!$F$20:$F$445,0))</f>
        <v>139.71098725461556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188.01860465116278</v>
      </c>
      <c r="L50" s="26">
        <f>INDEX('Omkostningsindeks og vægte'!L$20:L$445,MATCH($F50,'Omkostningsindeks og vægte'!$F$20:$F$445,0))</f>
        <v>138.32724173886882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124.59331042770059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192.92846068660023</v>
      </c>
      <c r="L51" s="26">
        <f>INDEX('Omkostningsindeks og vægte'!L$20:L$445,MATCH($F51,'Omkostningsindeks og vægte'!$F$20:$F$445,0))</f>
        <v>139.01964077648216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156.46492985971946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195.09457364341085</v>
      </c>
      <c r="L52" s="26">
        <f>INDEX('Omkostningsindeks og vægte'!L$20:L$445,MATCH($F52,'Omkostningsindeks og vægte'!$F$20:$F$445,0))</f>
        <v>138.40643447855498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125.20157719952012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197.26068660022148</v>
      </c>
      <c r="L53" s="26">
        <f>INDEX('Omkostningsindeks og vægte'!L$20:L$445,MATCH($F53,'Omkostningsindeks og vægte'!$F$20:$F$445,0))</f>
        <v>138.85389848429278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124.43144447509424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218.63300110741972</v>
      </c>
      <c r="L54" s="26">
        <f>INDEX('Omkostningsindeks og vægte'!L$20:L$445,MATCH($F54,'Omkostningsindeks og vægte'!$F$20:$F$445,0))</f>
        <v>141.27727450523855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158.56513026052104</v>
      </c>
      <c r="I55" s="25">
        <f>INDEX('Omkostningsindeks og vægte'!I$20:I$445,MATCH($F55,'Omkostningsindeks og vægte'!$F$20:$F$445,0))</f>
        <v>124.21140655382972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216.61129568106313</v>
      </c>
      <c r="L55" s="26">
        <f>INDEX('Omkostningsindeks og vægte'!L$20:L$445,MATCH($F55,'Omkostningsindeks og vægte'!$F$20:$F$445,0))</f>
        <v>141.86367504823448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157.77755511022045</v>
      </c>
      <c r="I56" s="25">
        <f>INDEX('Omkostningsindeks og vægte'!I$20:I$445,MATCH($F56,'Omkostningsindeks og vægte'!$F$20:$F$445,0))</f>
        <v>124.10138759319744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210.54617940199338</v>
      </c>
      <c r="L56" s="26">
        <f>INDEX('Omkostningsindeks og vægte'!L$20:L$445,MATCH($F56,'Omkostningsindeks og vægte'!$F$20:$F$445,0))</f>
        <v>141.15236100233193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157.90881763527054</v>
      </c>
      <c r="I57" s="25">
        <f>INDEX('Omkostningsindeks og vægte'!I$20:I$445,MATCH($F57,'Omkostningsindeks og vægte'!$F$20:$F$445,0))</f>
        <v>126.08172888457825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203.32580287929127</v>
      </c>
      <c r="L57" s="26">
        <f>INDEX('Omkostningsindeks og vægte'!L$20:L$445,MATCH($F57,'Omkostningsindeks og vægte'!$F$20:$F$445,0))</f>
        <v>140.30933729209312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158.04008016032066</v>
      </c>
      <c r="I58" s="25">
        <f>INDEX('Omkostningsindeks og vægte'!I$20:I$445,MATCH($F58,'Omkostningsindeks og vægte'!$F$20:$F$445,0))</f>
        <v>126.41178576647506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200.00442967884828</v>
      </c>
      <c r="L58" s="26">
        <f>INDEX('Omkostningsindeks og vægte'!L$20:L$445,MATCH($F58,'Omkostningsindeks og vægte'!$F$20:$F$445,0))</f>
        <v>140.38758593233928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158.43386773547095</v>
      </c>
      <c r="I59" s="25">
        <f>INDEX('Omkostningsindeks og vægte'!I$20:I$445,MATCH($F59,'Omkostningsindeks og vægte'!$F$20:$F$445,0))</f>
        <v>125.86169096331372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202.74817275747509</v>
      </c>
      <c r="L59" s="26">
        <f>INDEX('Omkostningsindeks og vægte'!L$20:L$445,MATCH($F59,'Omkostningsindeks og vægte'!$F$20:$F$445,0))</f>
        <v>140.79113911390405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160.79659318637275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208.95769656699889</v>
      </c>
      <c r="L60" s="26">
        <f>INDEX('Omkostningsindeks og vægte'!L$20:L$445,MATCH($F60,'Omkostningsindeks og vægte'!$F$20:$F$445,0))</f>
        <v>141.65933814795522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204.33665559246955</v>
      </c>
      <c r="L61" s="26">
        <f>INDEX('Omkostningsindeks og vægte'!L$20:L$445,MATCH($F61,'Omkostningsindeks og vægte'!$F$20:$F$445,0))</f>
        <v>142.94140186483384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159.61523046092185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204.62547065337762</v>
      </c>
      <c r="L62" s="26">
        <f>INDEX('Omkostningsindeks og vægte'!L$20:L$445,MATCH($F62,'Omkostningsindeks og vægte'!$F$20:$F$445,0))</f>
        <v>143.00442868260978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160.27154308617236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204.04784053156149</v>
      </c>
      <c r="L63" s="26">
        <f>INDEX('Omkostningsindeks og vægte'!L$20:L$445,MATCH($F63,'Omkostningsindeks og vægte'!$F$20:$F$445,0))</f>
        <v>143.03345462400083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125.42161512078465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213.1455149501661</v>
      </c>
      <c r="L64" s="26">
        <f>INDEX('Omkostningsindeks og vægte'!L$20:L$445,MATCH($F64,'Omkostningsindeks og vægte'!$F$20:$F$445,0))</f>
        <v>143.7243476035481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159.09018036072146</v>
      </c>
      <c r="I65" s="25">
        <f>INDEX('Omkostningsindeks og vægte'!I$20:I$445,MATCH($F65,'Omkostningsindeks og vægte'!$F$20:$F$445,0))</f>
        <v>124.32142551446198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205.4919158361019</v>
      </c>
      <c r="L65" s="26">
        <f>INDEX('Omkostningsindeks og vægte'!L$20:L$445,MATCH($F65,'Omkostningsindeks og vægte'!$F$20:$F$445,0))</f>
        <v>142.79155781241701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158.18427224078528</v>
      </c>
      <c r="I66" s="30">
        <f>INDEX('Omkostningsindeks og vægte'!I$20:I$445,MATCH($F66,'Omkostningsindeks og vægte'!$F$20:$F$445,0))</f>
        <v>123.11121694750705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202.91651685048672</v>
      </c>
      <c r="L66" s="31">
        <f>INDEX('Omkostningsindeks og vægte'!L$20:L$445,MATCH($F66,'Omkostningsindeks og vægte'!$F$20:$F$445,0))</f>
        <v>142.27230821143013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46113</v>
      </c>
      <c r="G67" s="115">
        <v>167.547330567497</v>
      </c>
      <c r="H67" s="115">
        <v>158.49743610347792</v>
      </c>
      <c r="I67" s="115">
        <v>123.46311729074448</v>
      </c>
      <c r="J67" s="115">
        <v>2.7639999999999998</v>
      </c>
      <c r="K67" s="115">
        <v>201.57505481844674</v>
      </c>
      <c r="L67" s="115">
        <v>142.46306654884128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115">
        <v>168.07591437294957</v>
      </c>
      <c r="H68" s="115">
        <v>158.81121994945656</v>
      </c>
      <c r="I68" s="115">
        <v>123.81602350375269</v>
      </c>
      <c r="J68" s="115">
        <v>2.7679999999999998</v>
      </c>
      <c r="K68" s="115">
        <v>200.24246106589104</v>
      </c>
      <c r="L68" s="115">
        <v>142.65593523328164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115">
        <v>168.60616577190208</v>
      </c>
      <c r="H69" s="115">
        <v>159.12562500612742</v>
      </c>
      <c r="I69" s="115">
        <v>124.16993846170362</v>
      </c>
      <c r="J69" s="115">
        <v>2.7719999999999998</v>
      </c>
      <c r="K69" s="115">
        <v>198.91867696545697</v>
      </c>
      <c r="L69" s="115">
        <v>142.85091053428917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115">
        <v>169.13809002533313</v>
      </c>
      <c r="H70" s="115">
        <v>159.44065250332667</v>
      </c>
      <c r="I70" s="115">
        <v>124.5248650479876</v>
      </c>
      <c r="J70" s="115">
        <v>2.7759999999999998</v>
      </c>
      <c r="K70" s="115">
        <v>198.26324523941372</v>
      </c>
      <c r="L70" s="115">
        <v>143.1265127016672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115">
        <v>169.67169241081876</v>
      </c>
      <c r="H71" s="115">
        <v>159.75630367332525</v>
      </c>
      <c r="I71" s="115">
        <v>124.88080615423681</v>
      </c>
      <c r="J71" s="115">
        <v>2.78</v>
      </c>
      <c r="K71" s="115">
        <v>197.60997314339645</v>
      </c>
      <c r="L71" s="115">
        <v>143.40343634453174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115">
        <v>170.20697822258501</v>
      </c>
      <c r="H72" s="115">
        <v>160.07257975083365</v>
      </c>
      <c r="I72" s="115">
        <v>125.23776468034886</v>
      </c>
      <c r="J72" s="115">
        <v>2.7839999999999998</v>
      </c>
      <c r="K72" s="115">
        <v>196.95885356148193</v>
      </c>
      <c r="L72" s="115">
        <v>143.68168389504245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115">
        <v>170.74395277156017</v>
      </c>
      <c r="H73" s="115">
        <v>160.38948197300678</v>
      </c>
      <c r="I73" s="115">
        <v>125.59574353451042</v>
      </c>
      <c r="J73" s="115">
        <v>2.7879999999999998</v>
      </c>
      <c r="K73" s="115">
        <v>196.53300071522159</v>
      </c>
      <c r="L73" s="115">
        <v>143.98781985950956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115">
        <v>171.28262138542775</v>
      </c>
      <c r="H74" s="115">
        <v>160.70701157944882</v>
      </c>
      <c r="I74" s="115">
        <v>125.9547456332209</v>
      </c>
      <c r="J74" s="115">
        <v>2.7919999999999998</v>
      </c>
      <c r="K74" s="115">
        <v>196.1080686229329</v>
      </c>
      <c r="L74" s="115">
        <v>144.29513968262665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115">
        <v>171.82298940867909</v>
      </c>
      <c r="H75" s="115">
        <v>161.02516981221802</v>
      </c>
      <c r="I75" s="115">
        <v>126.31477390131619</v>
      </c>
      <c r="J75" s="115">
        <v>2.7959999999999998</v>
      </c>
      <c r="K75" s="115">
        <v>195.68405529381579</v>
      </c>
      <c r="L75" s="115">
        <v>144.60364643727851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115">
        <v>172.26068087757218</v>
      </c>
      <c r="H76" s="115">
        <v>161.2515304443275</v>
      </c>
      <c r="I76" s="115">
        <v>126.49234050222965</v>
      </c>
      <c r="J76" s="115">
        <v>2.8043333333333331</v>
      </c>
      <c r="K76" s="115">
        <v>195.49387782418751</v>
      </c>
      <c r="L76" s="115">
        <v>144.86544387654624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115">
        <v>172.69948729518433</v>
      </c>
      <c r="H77" s="115">
        <v>161.47820928219221</v>
      </c>
      <c r="I77" s="115">
        <v>126.67015671684059</v>
      </c>
      <c r="J77" s="115">
        <v>2.8126666666666664</v>
      </c>
      <c r="K77" s="115">
        <v>195.30388518039953</v>
      </c>
      <c r="L77" s="115">
        <v>145.12792448906512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40">
        <v>173.13941150166829</v>
      </c>
      <c r="H78" s="40">
        <v>161.70520677312888</v>
      </c>
      <c r="I78" s="40">
        <v>126.8482228960427</v>
      </c>
      <c r="J78" s="40">
        <v>2.8209999999999997</v>
      </c>
      <c r="K78" s="40">
        <v>195.11407718282706</v>
      </c>
      <c r="L78" s="40">
        <v>145.39108988610306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40">
        <v>173.58045634441169</v>
      </c>
      <c r="H79" s="40">
        <v>161.93252336508309</v>
      </c>
      <c r="I79" s="40">
        <v>127.02653939122291</v>
      </c>
      <c r="J79" s="40">
        <v>2.829333333333333</v>
      </c>
      <c r="K79" s="40">
        <v>195.01963145523504</v>
      </c>
      <c r="L79" s="40">
        <v>145.66627237389406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40">
        <v>174.02262467805542</v>
      </c>
      <c r="H80" s="40">
        <v>162.16015950663009</v>
      </c>
      <c r="I80" s="40">
        <v>127.20510655426213</v>
      </c>
      <c r="J80" s="40">
        <v>2.8376666666666663</v>
      </c>
      <c r="K80" s="40">
        <v>194.92523144446466</v>
      </c>
      <c r="L80" s="40">
        <v>145.94212638456372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40">
        <v>174.4659193645121</v>
      </c>
      <c r="H81" s="40">
        <v>162.38811564697573</v>
      </c>
      <c r="I81" s="40">
        <v>127.38392473753593</v>
      </c>
      <c r="J81" s="40">
        <v>2.8459999999999996</v>
      </c>
      <c r="K81" s="40">
        <v>194.83087712838648</v>
      </c>
      <c r="L81" s="40">
        <v>146.21865356041951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40">
        <v>174.91034327298462</v>
      </c>
      <c r="H82" s="40">
        <v>162.61639223595733</v>
      </c>
      <c r="I82" s="40">
        <v>127.56299429391524</v>
      </c>
      <c r="J82" s="40">
        <v>2.8543333333333329</v>
      </c>
      <c r="K82" s="40">
        <v>194.80962700064066</v>
      </c>
      <c r="L82" s="40">
        <v>146.50455299023992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40">
        <v>175.3558992799847</v>
      </c>
      <c r="H83" s="40">
        <v>162.84498972404458</v>
      </c>
      <c r="I83" s="40">
        <v>127.742315576767</v>
      </c>
      <c r="J83" s="40">
        <v>2.8626666666666662</v>
      </c>
      <c r="K83" s="40">
        <v>194.78837919063798</v>
      </c>
      <c r="L83" s="40">
        <v>146.79112372357062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40">
        <v>175.80259026935153</v>
      </c>
      <c r="H84" s="40">
        <v>163.07390856234039</v>
      </c>
      <c r="I84" s="40">
        <v>127.92188893995491</v>
      </c>
      <c r="J84" s="40">
        <v>2.8709999999999996</v>
      </c>
      <c r="K84" s="40">
        <v>194.76713369812563</v>
      </c>
      <c r="L84" s="40">
        <v>147.07836741770694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40">
        <v>176.25041913227037</v>
      </c>
      <c r="H85" s="40">
        <v>163.30314920258181</v>
      </c>
      <c r="I85" s="40">
        <v>128.10171473784015</v>
      </c>
      <c r="J85" s="40">
        <v>2.8793333333333329</v>
      </c>
      <c r="K85" s="40">
        <v>194.73075963660887</v>
      </c>
      <c r="L85" s="40">
        <v>147.36448443811167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40">
        <v>176.69938876729134</v>
      </c>
      <c r="H86" s="40">
        <v>163.53271209714092</v>
      </c>
      <c r="I86" s="40">
        <v>128.281793325282</v>
      </c>
      <c r="J86" s="40">
        <v>2.8876666666666662</v>
      </c>
      <c r="K86" s="40">
        <v>194.69439236819073</v>
      </c>
      <c r="L86" s="40">
        <v>147.65127827923985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40">
        <v>177.14950208034816</v>
      </c>
      <c r="H87" s="40">
        <v>163.76259769902572</v>
      </c>
      <c r="I87" s="40">
        <v>128.46212505763856</v>
      </c>
      <c r="J87" s="40">
        <v>2.8959999999999995</v>
      </c>
      <c r="K87" s="40">
        <v>194.6580318916026</v>
      </c>
      <c r="L87" s="40">
        <v>147.93875061074328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2" zoomScale="60" zoomScaleNormal="100" workbookViewId="0">
      <selection activeCell="K470" sqref="K47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69</v>
      </c>
      <c r="H19" s="38" t="s">
        <v>10</v>
      </c>
      <c r="I19" s="38" t="s">
        <v>11</v>
      </c>
      <c r="J19" s="38" t="s">
        <v>12</v>
      </c>
      <c r="K19" s="38" t="s">
        <v>35</v>
      </c>
      <c r="L19" s="38" t="s">
        <v>4</v>
      </c>
      <c r="M19" s="39" t="s">
        <v>14</v>
      </c>
      <c r="N19" s="12"/>
      <c r="O19" s="37" t="s">
        <v>3</v>
      </c>
      <c r="P19" s="38" t="s">
        <v>69</v>
      </c>
      <c r="Q19" s="38" t="s">
        <v>10</v>
      </c>
      <c r="R19" s="38" t="s">
        <v>11</v>
      </c>
      <c r="S19" s="38" t="s">
        <v>12</v>
      </c>
      <c r="T19" s="38" t="s">
        <v>35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cm="1">
        <f t="array" ref="H268">IF(H509="","",
H509*LOOKUP($F268,_xlfn._xlws.FILTER($F$454:$F$463,H$454:H$463&lt;&gt;""),_xlfn._xlws.FILTER(H$454:H$463,H$454:H$463&lt;&gt;"")))</f>
        <v>158.18427224078528</v>
      </c>
      <c r="I268" s="48" cm="1">
        <f t="array" ref="I268">IF(I509="","",
I509*LOOKUP($F268,_xlfn._xlws.FILTER($F$454:$F$463,I$454:I$463&lt;&gt;""),_xlfn._xlws.FILTER(I$454:I$463,I$454:I$463&lt;&gt;"")))</f>
        <v>123.11121694750705</v>
      </c>
      <c r="J268" s="49">
        <f t="shared" si="11"/>
        <v>2.76</v>
      </c>
      <c r="K268" s="50" cm="1">
        <f t="array" ref="K268">IF(M509="","",
M509*LOOKUP($F268,_xlfn._xlws.FILTER($F$468:$F$477,G$468:G$477&lt;&gt;""),_xlfn._xlws.FILTER(G$468:G$477,G$468:G$477&lt;&gt;"")))</f>
        <v>202.91651685048672</v>
      </c>
      <c r="L268" s="51">
        <f t="shared" si="12"/>
        <v>142.27230821143013</v>
      </c>
      <c r="M268" s="43">
        <f t="shared" si="5"/>
        <v>-3.6364166687572475E-3</v>
      </c>
      <c r="N268" s="12"/>
      <c r="O268" s="24">
        <v>46082</v>
      </c>
      <c r="P268" s="52">
        <f t="shared" si="6"/>
        <v>0.6485905112682171</v>
      </c>
      <c r="Q268" s="52">
        <f t="shared" si="7"/>
        <v>7.7010674295729886E-2</v>
      </c>
      <c r="R268" s="52">
        <f t="shared" si="8"/>
        <v>8.0204830680369696E-2</v>
      </c>
      <c r="S268" s="52">
        <f t="shared" si="9"/>
        <v>2.4401783852752809E-2</v>
      </c>
      <c r="T268" s="52">
        <f t="shared" si="10"/>
        <v>0.16979219990293071</v>
      </c>
      <c r="U268" s="43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83</v>
      </c>
      <c r="G453" s="62" t="s">
        <v>69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>
        <v>46082</v>
      </c>
      <c r="G457" s="66"/>
      <c r="H457" s="66">
        <v>1.5893124911160985</v>
      </c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85</v>
      </c>
      <c r="G466" s="39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83</v>
      </c>
      <c r="G467" s="70" t="s">
        <v>35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118">
        <v>46082</v>
      </c>
      <c r="G469" s="66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87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88</v>
      </c>
      <c r="G481" s="7"/>
      <c r="H481" s="7"/>
      <c r="I481" s="7"/>
      <c r="J481" s="7"/>
      <c r="K481" s="12"/>
      <c r="L481" s="77" t="s">
        <v>89</v>
      </c>
      <c r="M481" s="12"/>
      <c r="N481" s="12"/>
      <c r="O481" s="12"/>
      <c r="P481" s="78" t="s">
        <v>90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69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35</v>
      </c>
      <c r="N482" s="12"/>
      <c r="O482" s="73"/>
      <c r="P482" s="82" t="s">
        <v>3</v>
      </c>
      <c r="Q482" s="62" t="s">
        <v>69</v>
      </c>
      <c r="R482" s="83" t="s">
        <v>10</v>
      </c>
      <c r="S482" s="83" t="s">
        <v>11</v>
      </c>
      <c r="T482" s="83" t="s">
        <v>12</v>
      </c>
      <c r="U482" s="83" t="s">
        <v>35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>
        <v>99.53</v>
      </c>
      <c r="I509" s="40">
        <v>111.9</v>
      </c>
      <c r="J509" s="40">
        <v>2.76</v>
      </c>
      <c r="K509" s="12"/>
      <c r="L509" s="24">
        <v>46082</v>
      </c>
      <c r="M509" s="40">
        <v>97.7</v>
      </c>
      <c r="N509" s="12"/>
      <c r="O509" s="12"/>
      <c r="P509" s="24">
        <v>46082</v>
      </c>
      <c r="Q509" s="40">
        <v>53.794115203601379</v>
      </c>
      <c r="R509" s="40">
        <v>36.956079862151753</v>
      </c>
      <c r="S509" s="40">
        <v>26.78807100670139</v>
      </c>
      <c r="T509" s="40">
        <v>-42.138364779874216</v>
      </c>
      <c r="U509" s="40">
        <v>42.09840115580301</v>
      </c>
      <c r="V509" s="87">
        <v>142.27230821143013</v>
      </c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O89" sqref="O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72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92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33</v>
      </c>
      <c r="H43" s="72"/>
      <c r="I43" s="72"/>
      <c r="J43" s="72" t="s">
        <v>31</v>
      </c>
      <c r="K43" s="72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94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41</v>
      </c>
      <c r="H54" s="72"/>
      <c r="I54" s="72"/>
      <c r="J54" s="72" t="s">
        <v>31</v>
      </c>
      <c r="K54" s="72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94" t="s">
        <v>47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95" t="s">
        <v>48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49</v>
      </c>
      <c r="J66" s="95" t="s">
        <v>50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49</v>
      </c>
      <c r="J67" s="97" t="s">
        <v>51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52</v>
      </c>
      <c r="H68" s="3"/>
      <c r="I68" s="3"/>
      <c r="J68" s="97" t="s">
        <v>53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49</v>
      </c>
      <c r="H69" s="3"/>
      <c r="I69" s="3"/>
      <c r="J69" s="97" t="s">
        <v>54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70</v>
      </c>
      <c r="H70" s="3"/>
      <c r="I70" s="3"/>
      <c r="J70" s="97" t="s">
        <v>77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49</v>
      </c>
      <c r="H71" s="3"/>
      <c r="I71" s="3"/>
      <c r="J71" s="97" t="s">
        <v>78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>
        <v>46082</v>
      </c>
      <c r="G72" s="3" t="s">
        <v>96</v>
      </c>
      <c r="H72" s="3"/>
      <c r="I72" s="3"/>
      <c r="J72" s="97" t="s">
        <v>97</v>
      </c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>
        <v>46082</v>
      </c>
      <c r="G73" s="3" t="s">
        <v>98</v>
      </c>
      <c r="H73" s="3"/>
      <c r="I73" s="3"/>
      <c r="J73" s="97" t="s">
        <v>99</v>
      </c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>
        <v>46082</v>
      </c>
      <c r="G74" s="3" t="s">
        <v>64</v>
      </c>
      <c r="H74" s="3"/>
      <c r="I74" s="3"/>
      <c r="J74" s="97" t="s">
        <v>100</v>
      </c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60</v>
      </c>
      <c r="I98" s="20" t="s">
        <v>3</v>
      </c>
      <c r="J98" s="20"/>
      <c r="K98" s="106" t="s">
        <v>61</v>
      </c>
      <c r="L98" s="61"/>
      <c r="M98" s="106" t="s">
        <v>62</v>
      </c>
      <c r="N98" s="106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64</v>
      </c>
      <c r="G99" s="95"/>
      <c r="H99" s="97" t="s">
        <v>49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64</v>
      </c>
      <c r="G100" s="95"/>
      <c r="H100" s="97" t="s">
        <v>49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64</v>
      </c>
      <c r="G101" s="95"/>
      <c r="H101" s="97" t="s">
        <v>49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64</v>
      </c>
      <c r="G102" s="95"/>
      <c r="H102" s="97" t="s">
        <v>46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64</v>
      </c>
      <c r="G103" s="95"/>
      <c r="H103" s="97" t="s">
        <v>46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65</v>
      </c>
      <c r="G104" s="95"/>
      <c r="H104" s="97" t="s">
        <v>46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65</v>
      </c>
      <c r="G105" s="95"/>
      <c r="H105" s="97" t="s">
        <v>46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65</v>
      </c>
      <c r="G106" s="95"/>
      <c r="H106" s="97" t="s">
        <v>46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65</v>
      </c>
      <c r="G107" s="95"/>
      <c r="H107" s="97" t="s">
        <v>46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65</v>
      </c>
      <c r="G108" s="95"/>
      <c r="H108" s="97" t="s">
        <v>46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2026-02-19T12:20:16Z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