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 vest\"/>
    </mc:Choice>
  </mc:AlternateContent>
  <xr:revisionPtr revIDLastSave="0" documentId="13_ncr:1_{0ECE03E4-2AFA-4E0B-A457-17CDEBE3B155}" xr6:coauthVersionLast="47" xr6:coauthVersionMax="47" xr10:uidLastSave="{00000000-0000-0000-0000-000000000000}"/>
  <bookViews>
    <workbookView xWindow="-120" yWindow="-120" windowWidth="29040" windowHeight="15720" activeTab="2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vægte'!$A$1:$W$670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40" i="4" l="1"/>
  <c r="K40" i="4"/>
  <c r="J40" i="4"/>
  <c r="L39" i="4"/>
  <c r="K39" i="4"/>
  <c r="J39" i="4"/>
  <c r="L38" i="4"/>
  <c r="K38" i="4"/>
  <c r="J38" i="4"/>
  <c r="L37" i="4"/>
  <c r="K37" i="4"/>
  <c r="J37" i="4"/>
  <c r="H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45" i="4" s="1"/>
  <c r="K243" i="3" a="1"/>
  <c r="K243" i="3" s="1"/>
  <c r="K44" i="4" s="1"/>
  <c r="K242" i="3" a="1"/>
  <c r="K242" i="3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M270" i="3" s="1"/>
  <c r="L269" i="3"/>
  <c r="M269" i="3" s="1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Q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Q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R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Q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L242" i="3"/>
  <c r="M242" i="3" s="1"/>
  <c r="J242" i="3"/>
  <c r="I242" i="3" a="1"/>
  <c r="I242" i="3" s="1"/>
  <c r="H242" i="3" a="1"/>
  <c r="H242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G43" i="4" s="1"/>
  <c r="H236" i="3"/>
  <c r="G236" i="3"/>
  <c r="H235" i="3"/>
  <c r="H41" i="4" s="1"/>
  <c r="G235" i="3"/>
  <c r="H234" i="3"/>
  <c r="H40" i="4" s="1"/>
  <c r="G234" i="3"/>
  <c r="G40" i="4" s="1"/>
  <c r="H233" i="3"/>
  <c r="H39" i="4" s="1"/>
  <c r="G233" i="3"/>
  <c r="G39" i="4" s="1"/>
  <c r="H232" i="3"/>
  <c r="H38" i="4" s="1"/>
  <c r="G232" i="3"/>
  <c r="G38" i="4" s="1"/>
  <c r="H231" i="3"/>
  <c r="G231" i="3"/>
  <c r="G37" i="4" s="1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I206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I196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Q347" i="3" l="1"/>
  <c r="G41" i="4"/>
  <c r="J42" i="4"/>
  <c r="G45" i="4"/>
  <c r="K42" i="4"/>
  <c r="K63" i="4"/>
  <c r="J41" i="4"/>
  <c r="K41" i="4"/>
  <c r="H42" i="4"/>
  <c r="L41" i="4"/>
  <c r="Q443" i="3"/>
  <c r="I220" i="3"/>
  <c r="I232" i="3"/>
  <c r="I38" i="4" s="1"/>
  <c r="I238" i="3"/>
  <c r="I190" i="3"/>
  <c r="I203" i="3"/>
  <c r="I215" i="3"/>
  <c r="I21" i="4" s="1"/>
  <c r="I221" i="3"/>
  <c r="I227" i="3"/>
  <c r="I223" i="3"/>
  <c r="I29" i="4" s="1"/>
  <c r="I199" i="3"/>
  <c r="I205" i="3"/>
  <c r="I236" i="3"/>
  <c r="I42" i="4" s="1"/>
  <c r="I212" i="3"/>
  <c r="H43" i="4"/>
  <c r="R265" i="3"/>
  <c r="J44" i="4"/>
  <c r="K55" i="4"/>
  <c r="I55" i="4"/>
  <c r="Q315" i="3"/>
  <c r="Q427" i="3"/>
  <c r="G42" i="4"/>
  <c r="G61" i="4"/>
  <c r="L45" i="4"/>
  <c r="Q283" i="3"/>
  <c r="Q395" i="3"/>
  <c r="H58" i="4"/>
  <c r="J45" i="4"/>
  <c r="L42" i="4"/>
  <c r="M265" i="3"/>
  <c r="I44" i="4"/>
  <c r="Q268" i="3"/>
  <c r="Q276" i="3"/>
  <c r="Q292" i="3"/>
  <c r="Q308" i="3"/>
  <c r="Q324" i="3"/>
  <c r="Q356" i="3"/>
  <c r="Q364" i="3"/>
  <c r="Q372" i="3"/>
  <c r="Q380" i="3"/>
  <c r="R276" i="3"/>
  <c r="R292" i="3"/>
  <c r="R308" i="3"/>
  <c r="G47" i="4"/>
  <c r="M264" i="3"/>
  <c r="K46" i="4"/>
  <c r="P268" i="3"/>
  <c r="U268" i="3" s="1"/>
  <c r="P332" i="3"/>
  <c r="U332" i="3" s="1"/>
  <c r="J48" i="4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M263" i="3"/>
  <c r="G44" i="4"/>
  <c r="R330" i="3"/>
  <c r="R378" i="3"/>
  <c r="R394" i="3"/>
  <c r="R410" i="3"/>
  <c r="L47" i="4"/>
  <c r="K43" i="4"/>
  <c r="L43" i="4"/>
  <c r="H44" i="4"/>
  <c r="L44" i="4"/>
  <c r="H45" i="4"/>
  <c r="J43" i="4"/>
  <c r="M261" i="3"/>
  <c r="H62" i="4"/>
  <c r="P331" i="3"/>
  <c r="U331" i="3" s="1"/>
  <c r="P347" i="3"/>
  <c r="U347" i="3" s="1"/>
  <c r="P363" i="3"/>
  <c r="U363" i="3" s="1"/>
  <c r="P443" i="3"/>
  <c r="U443" i="3" s="1"/>
  <c r="H47" i="4"/>
  <c r="L52" i="4"/>
  <c r="J49" i="4"/>
  <c r="J57" i="4"/>
  <c r="J65" i="4"/>
  <c r="K53" i="4"/>
  <c r="G54" i="4"/>
  <c r="G62" i="4"/>
  <c r="L56" i="4"/>
  <c r="J53" i="4"/>
  <c r="J61" i="4"/>
  <c r="K49" i="4"/>
  <c r="K57" i="4"/>
  <c r="K65" i="4"/>
  <c r="G46" i="4"/>
  <c r="H57" i="4"/>
  <c r="I62" i="4"/>
  <c r="L57" i="4"/>
  <c r="L65" i="4"/>
  <c r="J62" i="4"/>
  <c r="K50" i="4"/>
  <c r="K58" i="4"/>
  <c r="K66" i="4"/>
  <c r="L51" i="4"/>
  <c r="L59" i="4"/>
  <c r="J56" i="4"/>
  <c r="J64" i="4"/>
  <c r="K52" i="4"/>
  <c r="K60" i="4"/>
  <c r="G64" i="4"/>
  <c r="G48" i="4"/>
  <c r="H46" i="4"/>
  <c r="H48" i="4"/>
  <c r="L61" i="4"/>
  <c r="J46" i="4"/>
  <c r="I53" i="4"/>
  <c r="H56" i="4"/>
  <c r="I61" i="4"/>
  <c r="H64" i="4"/>
  <c r="L54" i="4"/>
  <c r="J52" i="4"/>
  <c r="J60" i="4"/>
  <c r="K48" i="4"/>
  <c r="L46" i="4"/>
  <c r="J47" i="4"/>
  <c r="K47" i="4"/>
  <c r="H52" i="4"/>
  <c r="I57" i="4"/>
  <c r="L50" i="4"/>
  <c r="L66" i="4"/>
  <c r="J55" i="4"/>
  <c r="J63" i="4"/>
  <c r="K59" i="4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U270" i="3" s="1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U267" i="3" s="1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U271" i="3" s="1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P269" i="3"/>
  <c r="U269" i="3" s="1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G133" i="3"/>
  <c r="I192" i="3"/>
  <c r="I208" i="3"/>
  <c r="I224" i="3"/>
  <c r="I30" i="4" s="1"/>
  <c r="I240" i="3"/>
  <c r="I46" i="4" s="1"/>
  <c r="I219" i="3"/>
  <c r="I235" i="3"/>
  <c r="I193" i="3"/>
  <c r="I209" i="3"/>
  <c r="I225" i="3"/>
  <c r="I31" i="4" s="1"/>
  <c r="I41" i="4" l="1"/>
  <c r="I33" i="4"/>
  <c r="I25" i="4"/>
  <c r="I27" i="4"/>
  <c r="I36" i="4"/>
  <c r="I35" i="4"/>
  <c r="I26" i="4"/>
  <c r="U266" i="3"/>
  <c r="U262" i="3"/>
  <c r="U264" i="3"/>
  <c r="U265" i="3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<sst xmlns="http://schemas.openxmlformats.org/spreadsheetml/2006/main" count="195" uniqueCount="104">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</sst>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143.33867735470943</v>
      </c>
      <c r="I20" s="25">
        <f>INDEX('Omkostningsindeks og vægte'!I$20:I$445,MATCH($F20,'Omkostningsindeks og vægte'!$F$20:$F$445,0))</f>
        <v>114.78770758035037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287.8</v>
      </c>
      <c r="L20" s="26">
        <f>INDEX('Omkostningsindeks og vægte'!L$20:L$445,MATCH($F20,'Omkostningsindeks og vægte'!$F$20:$F$445,0))</f>
        <v>137.20395154881459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144.25751503006015</v>
      </c>
      <c r="I21" s="25">
        <f>INDEX('Omkostningsindeks og vægte'!I$20:I$445,MATCH($F21,'Omkostningsindeks og vægte'!$F$20:$F$445,0))</f>
        <v>114.98979861482283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399.3</v>
      </c>
      <c r="L21" s="26">
        <f>INDEX('Omkostningsindeks og vægte'!L$20:L$445,MATCH($F21,'Omkostningsindeks og vægte'!$F$20:$F$445,0))</f>
        <v>150.81176883621526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146.62024048096194</v>
      </c>
      <c r="I22" s="25">
        <f>INDEX('Omkostningsindeks og vægte'!I$20:I$445,MATCH($F22,'Omkostningsindeks og vægte'!$F$20:$F$445,0))</f>
        <v>117.11175447678353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340.9</v>
      </c>
      <c r="L22" s="26">
        <f>INDEX('Omkostningsindeks og vægte'!L$20:L$445,MATCH($F22,'Omkostningsindeks og vægte'!$F$20:$F$445,0))</f>
        <v>144.64803932076401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147.93286573146295</v>
      </c>
      <c r="I23" s="25">
        <f>INDEX('Omkostningsindeks og vægte'!I$20:I$445,MATCH($F23,'Omkostningsindeks og vægte'!$F$20:$F$445,0))</f>
        <v>117.31384551125596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312.60000000000002</v>
      </c>
      <c r="L23" s="26">
        <f>INDEX('Omkostningsindeks og vægte'!L$20:L$445,MATCH($F23,'Omkostningsindeks og vægte'!$F$20:$F$445,0))</f>
        <v>142.1063929021411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149.11422845691382</v>
      </c>
      <c r="I24" s="25">
        <f>INDEX('Omkostningsindeks og vægte'!I$20:I$445,MATCH($F24,'Omkostningsindeks og vægte'!$F$20:$F$445,0))</f>
        <v>117.8190730974371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340.9</v>
      </c>
      <c r="L24" s="26">
        <f>INDEX('Omkostningsindeks og vægte'!L$20:L$445,MATCH($F24,'Omkostningsindeks og vægte'!$F$20:$F$445,0))</f>
        <v>145.89355718732895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118.93057378703557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484.4</v>
      </c>
      <c r="L25" s="26">
        <f>INDEX('Omkostningsindeks og vægte'!L$20:L$445,MATCH($F25,'Omkostningsindeks og vægte'!$F$20:$F$445,0))</f>
        <v>162.9846086396995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119.63789240768914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628.9</v>
      </c>
      <c r="L26" s="26">
        <f>INDEX('Omkostningsindeks og vægte'!L$20:L$445,MATCH($F26,'Omkostningsindeks og vægte'!$F$20:$F$445,0))</f>
        <v>181.75812549431942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119.73893792492535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527.5</v>
      </c>
      <c r="L27" s="26">
        <f>INDEX('Omkostningsindeks og vægte'!L$20:L$445,MATCH($F27,'Omkostningsindeks og vægte'!$F$20:$F$445,0))</f>
        <v>170.71297321702724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154.36472945891785</v>
      </c>
      <c r="I28" s="25">
        <f>INDEX('Omkostningsindeks og vægte'!I$20:I$445,MATCH($F28,'Omkostningsindeks og vægte'!$F$20:$F$445,0))</f>
        <v>121.86089378688604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301.7</v>
      </c>
      <c r="L28" s="26">
        <f>INDEX('Omkostningsindeks og vægte'!L$20:L$445,MATCH($F28,'Omkostningsindeks og vægte'!$F$20:$F$445,0))</f>
        <v>143.93719079563343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153.05210420841684</v>
      </c>
      <c r="I29" s="25">
        <f>INDEX('Omkostningsindeks og vægte'!I$20:I$445,MATCH($F29,'Omkostningsindeks og vægte'!$F$20:$F$445,0))</f>
        <v>122.16403033859473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318.2</v>
      </c>
      <c r="L29" s="26">
        <f>INDEX('Omkostningsindeks og vægte'!L$20:L$445,MATCH($F29,'Omkostningsindeks og vægte'!$F$20:$F$445,0))</f>
        <v>146.14524221518798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152.13326653306615</v>
      </c>
      <c r="I30" s="25">
        <f>INDEX('Omkostningsindeks og vægte'!I$20:I$445,MATCH($F30,'Omkostningsindeks og vægte'!$F$20:$F$445,0))</f>
        <v>122.26507585583094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373.9</v>
      </c>
      <c r="L30" s="26">
        <f>INDEX('Omkostningsindeks og vægte'!L$20:L$445,MATCH($F30,'Omkostningsindeks og vægte'!$F$20:$F$445,0))</f>
        <v>153.31314362838549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257.60000000000002</v>
      </c>
      <c r="L31" s="26">
        <f>INDEX('Omkostningsindeks og vægte'!L$20:L$445,MATCH($F31,'Omkostningsindeks og vægte'!$F$20:$F$445,0))</f>
        <v>139.58505460316945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154.23346693386776</v>
      </c>
      <c r="I32" s="25">
        <f>INDEX('Omkostningsindeks og vægte'!I$20:I$445,MATCH($F32,'Omkostningsindeks og vægte'!$F$20:$F$445,0))</f>
        <v>123.57866757990186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232.8</v>
      </c>
      <c r="L32" s="26">
        <f>INDEX('Omkostningsindeks og vægte'!L$20:L$445,MATCH($F32,'Omkostningsindeks og vægte'!$F$20:$F$445,0))</f>
        <v>137.76729247464692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153.97094188376755</v>
      </c>
      <c r="I33" s="25">
        <f>INDEX('Omkostningsindeks og vægte'!I$20:I$445,MATCH($F33,'Omkostningsindeks og vægte'!$F$20:$F$445,0))</f>
        <v>124.1849406833192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212.4</v>
      </c>
      <c r="L33" s="26">
        <f>INDEX('Omkostningsindeks og vægte'!L$20:L$445,MATCH($F33,'Omkostningsindeks og vægte'!$F$20:$F$445,0))</f>
        <v>135.04987246814218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154.36472945891785</v>
      </c>
      <c r="I34" s="25">
        <f>INDEX('Omkostningsindeks og vægte'!I$20:I$445,MATCH($F34,'Omkostningsindeks og vægte'!$F$20:$F$445,0))</f>
        <v>124.28598620055541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209.4</v>
      </c>
      <c r="L34" s="26">
        <f>INDEX('Omkostningsindeks og vægte'!L$20:L$445,MATCH($F34,'Omkostningsindeks og vægte'!$F$20:$F$445,0))</f>
        <v>134.76713729001608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152.26452905811624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184.6</v>
      </c>
      <c r="L35" s="26">
        <f>INDEX('Omkostningsindeks og vægte'!L$20:L$445,MATCH($F35,'Omkostningsindeks og vægte'!$F$20:$F$445,0))</f>
        <v>132.54817739256833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152.78957915831666</v>
      </c>
      <c r="I36" s="25">
        <f>INDEX('Omkostningsindeks og vægte'!I$20:I$445,MATCH($F36,'Omkostningsindeks og vægte'!$F$20:$F$445,0))</f>
        <v>124.58912275226409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184.4</v>
      </c>
      <c r="L36" s="26">
        <f>INDEX('Omkostningsindeks og vægte'!L$20:L$445,MATCH($F36,'Omkostningsindeks og vægte'!$F$20:$F$445,0))</f>
        <v>132.91900076819664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155.54609218436875</v>
      </c>
      <c r="I37" s="25">
        <f>INDEX('Omkostningsindeks og vægte'!I$20:I$445,MATCH($F37,'Omkostningsindeks og vægte'!$F$20:$F$445,0))</f>
        <v>125.90271447633499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193.6</v>
      </c>
      <c r="L37" s="26">
        <f>INDEX('Omkostningsindeks og vægte'!L$20:L$445,MATCH($F37,'Omkostningsindeks og vægte'!$F$20:$F$445,0))</f>
        <v>134.30216344092895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125.59957792462635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203.4</v>
      </c>
      <c r="L38" s="26">
        <f>INDEX('Omkostningsindeks og vægte'!L$20:L$445,MATCH($F38,'Omkostningsindeks og vægte'!$F$20:$F$445,0))</f>
        <v>135.81435943301605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154.10220440881764</v>
      </c>
      <c r="I39" s="25">
        <f>INDEX('Omkostningsindeks og vægte'!I$20:I$445,MATCH($F39,'Omkostningsindeks og vægte'!$F$20:$F$445,0))</f>
        <v>125.29644137291767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206</v>
      </c>
      <c r="L39" s="26">
        <f>INDEX('Omkostningsindeks og vægte'!L$20:L$445,MATCH($F39,'Omkostningsindeks og vægte'!$F$20:$F$445,0))</f>
        <v>136.24451904135134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125.19539585568144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220.2</v>
      </c>
      <c r="L40" s="26">
        <f>INDEX('Omkostningsindeks og vægte'!L$20:L$445,MATCH($F40,'Omkostningsindeks og vægte'!$F$20:$F$445,0))</f>
        <v>137.91513821257186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153.97094188376755</v>
      </c>
      <c r="I41" s="25">
        <f>INDEX('Omkostningsindeks og vægte'!I$20:I$445,MATCH($F41,'Omkostningsindeks og vægte'!$F$20:$F$445,0))</f>
        <v>125.2015771995201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229.8</v>
      </c>
      <c r="L41" s="26">
        <f>INDEX('Omkostningsindeks og vægte'!L$20:L$445,MATCH($F41,'Omkostningsindeks og vægte'!$F$20:$F$445,0))</f>
        <v>139.70474557394462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153.18336673346695</v>
      </c>
      <c r="I42" s="25">
        <f>INDEX('Omkostningsindeks og vægte'!I$20:I$445,MATCH($F42,'Omkostningsindeks og vægte'!$F$20:$F$445,0))</f>
        <v>124.99882160891359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210.3</v>
      </c>
      <c r="L42" s="26">
        <f>INDEX('Omkostningsindeks og vægte'!L$20:L$445,MATCH($F42,'Omkostningsindeks og vægte'!$F$20:$F$445,0))</f>
        <v>136.89487900297311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154.62725450901803</v>
      </c>
      <c r="I43" s="25">
        <f>INDEX('Omkostningsindeks og vægte'!I$20:I$445,MATCH($F43,'Omkostningsindeks og vægte'!$F$20:$F$445,0))</f>
        <v>123.98504365588104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198.6</v>
      </c>
      <c r="L43" s="26">
        <f>INDEX('Omkostningsindeks og vægte'!L$20:L$445,MATCH($F43,'Omkostningsindeks og vægte'!$F$20:$F$445,0))</f>
        <v>135.57095948397628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124.28917704179081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185.5</v>
      </c>
      <c r="L44" s="26">
        <f>INDEX('Omkostningsindeks og vægte'!L$20:L$445,MATCH($F44,'Omkostningsindeks og vægte'!$F$20:$F$445,0))</f>
        <v>135.00834126758068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123.88366586057779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187.2</v>
      </c>
      <c r="L45" s="26">
        <f>INDEX('Omkostningsindeks og vægte'!L$20:L$445,MATCH($F45,'Omkostningsindeks og vægte'!$F$20:$F$445,0))</f>
        <v>135.18571483599544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124.39055483709407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204</v>
      </c>
      <c r="L46" s="26">
        <f>INDEX('Omkostningsindeks og vægte'!L$20:L$445,MATCH($F46,'Omkostningsindeks og vægte'!$F$20:$F$445,0))</f>
        <v>137.29210357842908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210.3</v>
      </c>
      <c r="L47" s="26">
        <f>INDEX('Omkostningsindeks og vægte'!L$20:L$445,MATCH($F47,'Omkostningsindeks og vægte'!$F$20:$F$445,0))</f>
        <v>138.8900439647856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216.4</v>
      </c>
      <c r="L48" s="26">
        <f>INDEX('Omkostningsindeks og vægte'!L$20:L$445,MATCH($F48,'Omkostningsindeks og vægte'!$F$20:$F$445,0))</f>
        <v>139.50302689380626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157.25250501002006</v>
      </c>
      <c r="I49" s="25">
        <f>INDEX('Omkostningsindeks og vægte'!I$20:I$445,MATCH($F49,'Omkostningsindeks og vægte'!$F$20:$F$445,0))</f>
        <v>125.10019940421685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212</v>
      </c>
      <c r="L49" s="26">
        <f>INDEX('Omkostningsindeks og vægte'!L$20:L$445,MATCH($F49,'Omkostningsindeks og vægte'!$F$20:$F$445,0))</f>
        <v>138.76400220844329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156.59619238476955</v>
      </c>
      <c r="I50" s="25">
        <f>INDEX('Omkostningsindeks og vægte'!I$20:I$445,MATCH($F50,'Omkostningsindeks og vægte'!$F$20:$F$445,0))</f>
        <v>125.30295499482335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226.9</v>
      </c>
      <c r="L50" s="26">
        <f>INDEX('Omkostningsindeks og vægte'!L$20:L$445,MATCH($F50,'Omkostningsindeks og vægte'!$F$20:$F$445,0))</f>
        <v>141.98568117017152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226.6</v>
      </c>
      <c r="L51" s="26">
        <f>INDEX('Omkostningsindeks og vægte'!L$20:L$445,MATCH($F51,'Omkostningsindeks og vægte'!$F$20:$F$445,0))</f>
        <v>141.6148951017696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124.59331042770059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228.6</v>
      </c>
      <c r="L52" s="26">
        <f>INDEX('Omkostningsindeks og vægte'!L$20:L$445,MATCH($F52,'Omkostningsindeks og vægte'!$F$20:$F$445,0))</f>
        <v>141.96088270659277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156.46492985971946</v>
      </c>
      <c r="I53" s="25">
        <f>INDEX('Omkostningsindeks og vægte'!I$20:I$445,MATCH($F53,'Omkostningsindeks og vægte'!$F$20:$F$445,0))</f>
        <v>124.89744381361034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232.9</v>
      </c>
      <c r="L53" s="26">
        <f>INDEX('Omkostningsindeks og vægte'!L$20:L$445,MATCH($F53,'Omkostningsindeks og vægte'!$F$20:$F$445,0))</f>
        <v>142.51014146513387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125.20157719952012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235.8</v>
      </c>
      <c r="L54" s="26">
        <f>INDEX('Omkostningsindeks og vægte'!L$20:L$445,MATCH($F54,'Omkostningsindeks og vægte'!$F$20:$F$445,0))</f>
        <v>143.04497297601324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124.43144447509424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241.4</v>
      </c>
      <c r="L55" s="26">
        <f>INDEX('Omkostningsindeks og vægte'!L$20:L$445,MATCH($F55,'Omkostningsindeks og vægte'!$F$20:$F$445,0))</f>
        <v>143.59069250800684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158.56513026052104</v>
      </c>
      <c r="I56" s="25">
        <f>INDEX('Omkostningsindeks og vægte'!I$20:I$445,MATCH($F56,'Omkostningsindeks og vægte'!$F$20:$F$445,0))</f>
        <v>124.21140655382972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248.9</v>
      </c>
      <c r="L56" s="26">
        <f>INDEX('Omkostningsindeks og vægte'!L$20:L$445,MATCH($F56,'Omkostningsindeks og vægte'!$F$20:$F$445,0))</f>
        <v>145.30712794449039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157.77755511022045</v>
      </c>
      <c r="I57" s="25">
        <f>INDEX('Omkostningsindeks og vægte'!I$20:I$445,MATCH($F57,'Omkostningsindeks og vægte'!$F$20:$F$445,0))</f>
        <v>124.10138759319744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227.5</v>
      </c>
      <c r="L57" s="26">
        <f>INDEX('Omkostningsindeks og vægte'!L$20:L$445,MATCH($F57,'Omkostningsindeks og vægte'!$F$20:$F$445,0))</f>
        <v>142.77023250323899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157.90881763527054</v>
      </c>
      <c r="I58" s="25">
        <f>INDEX('Omkostningsindeks og vægte'!I$20:I$445,MATCH($F58,'Omkostningsindeks og vægte'!$F$20:$F$445,0))</f>
        <v>126.08172888457825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200</v>
      </c>
      <c r="L58" s="26">
        <f>INDEX('Omkostningsindeks og vægte'!L$20:L$445,MATCH($F58,'Omkostningsindeks og vægte'!$F$20:$F$445,0))</f>
        <v>139.51296790284567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158.04008016032066</v>
      </c>
      <c r="I59" s="25">
        <f>INDEX('Omkostningsindeks og vægte'!I$20:I$445,MATCH($F59,'Omkostningsindeks og vægte'!$F$20:$F$445,0))</f>
        <v>126.41178576647506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198.5</v>
      </c>
      <c r="L59" s="26">
        <f>INDEX('Omkostningsindeks og vægte'!L$20:L$445,MATCH($F59,'Omkostningsindeks og vægte'!$F$20:$F$445,0))</f>
        <v>139.80645511018673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158.43386773547095</v>
      </c>
      <c r="I60" s="25">
        <f>INDEX('Omkostningsindeks og vægte'!I$20:I$445,MATCH($F60,'Omkostningsindeks og vægte'!$F$20:$F$445,0))</f>
        <v>125.86169096331372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203.2</v>
      </c>
      <c r="L60" s="26">
        <f>INDEX('Omkostningsindeks og vægte'!L$20:L$445,MATCH($F60,'Omkostningsindeks og vægte'!$F$20:$F$445,0))</f>
        <v>140.44289602048642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160.79659318637275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196.8</v>
      </c>
      <c r="L61" s="26">
        <f>INDEX('Omkostningsindeks og vægte'!L$20:L$445,MATCH($F61,'Omkostningsindeks og vægte'!$F$20:$F$445,0))</f>
        <v>139.80996126768949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193.9</v>
      </c>
      <c r="L62" s="26">
        <f>INDEX('Omkostningsindeks og vægte'!L$20:L$445,MATCH($F62,'Omkostningsindeks og vægte'!$F$20:$F$445,0))</f>
        <v>141.28799799030543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159.61523046092185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193.9</v>
      </c>
      <c r="L63" s="26">
        <f>INDEX('Omkostningsindeks og vægte'!L$20:L$445,MATCH($F63,'Omkostningsindeks og vægte'!$F$20:$F$445,0))</f>
        <v>141.31664206273518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160.27154308617236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196.6</v>
      </c>
      <c r="L64" s="26">
        <f>INDEX('Omkostningsindeks og vægte'!L$20:L$445,MATCH($F64,'Omkostningsindeks og vægte'!$F$20:$F$445,0))</f>
        <v>141.73586206624717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125.42161512078465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195.1</v>
      </c>
      <c r="L65" s="26">
        <f>INDEX('Omkostningsindeks og vægte'!L$20:L$445,MATCH($F65,'Omkostningsindeks og vægte'!$F$20:$F$445,0))</f>
        <v>141.16640039946967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159.09018036072146</v>
      </c>
      <c r="I66" s="30">
        <f>INDEX('Omkostningsindeks og vægte'!I$20:I$445,MATCH($F66,'Omkostningsindeks og vægte'!$F$20:$F$445,0))</f>
        <v>124.32142551446198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187</v>
      </c>
      <c r="L66" s="31">
        <f>INDEX('Omkostningsindeks og vægte'!L$20:L$445,MATCH($F66,'Omkostningsindeks og vægte'!$F$20:$F$445,0))</f>
        <v>140.18046764572719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88</v>
      </c>
      <c r="F67" s="24">
        <v>46082</v>
      </c>
      <c r="G67" s="33">
        <v>166.27890348837207</v>
      </c>
      <c r="H67" s="33">
        <v>159.2937616422555</v>
      </c>
      <c r="I67" s="33">
        <v>124.53364183108694</v>
      </c>
      <c r="J67" s="33">
        <v>2.790909090909091</v>
      </c>
      <c r="K67" s="33">
        <v>185.99497142653249</v>
      </c>
      <c r="L67" s="33">
        <v>140.09573566100829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33">
        <v>166.75572802515703</v>
      </c>
      <c r="H68" s="33">
        <v>159.4976034385372</v>
      </c>
      <c r="I68" s="33">
        <v>124.74622040035545</v>
      </c>
      <c r="J68" s="33">
        <v>2.791818181818182</v>
      </c>
      <c r="K68" s="33">
        <v>184.99534436340446</v>
      </c>
      <c r="L68" s="33">
        <v>140.27513730460063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33">
        <v>167.23391991302569</v>
      </c>
      <c r="H69" s="33">
        <v>159.70170608293677</v>
      </c>
      <c r="I69" s="33">
        <v>124.95916184063174</v>
      </c>
      <c r="J69" s="33">
        <v>2.7927272727272729</v>
      </c>
      <c r="K69" s="33">
        <v>184.00108978028314</v>
      </c>
      <c r="L69" s="33">
        <v>140.455985672906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33">
        <v>167.71348307301992</v>
      </c>
      <c r="H70" s="33">
        <v>159.90606990925099</v>
      </c>
      <c r="I70" s="33">
        <v>125.17246677133555</v>
      </c>
      <c r="J70" s="33">
        <v>2.7936363636363639</v>
      </c>
      <c r="K70" s="33">
        <v>183.01217880285881</v>
      </c>
      <c r="L70" s="33">
        <v>140.63827957536085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33">
        <v>168.19442143742569</v>
      </c>
      <c r="H71" s="33">
        <v>160.11069525170382</v>
      </c>
      <c r="I71" s="33">
        <v>125.38613581294402</v>
      </c>
      <c r="J71" s="33">
        <v>2.7945454545454549</v>
      </c>
      <c r="K71" s="33">
        <v>182.47076739345542</v>
      </c>
      <c r="L71" s="33">
        <v>140.87465887972175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33">
        <v>168.67673894980527</v>
      </c>
      <c r="H72" s="33">
        <v>160.31558244494693</v>
      </c>
      <c r="I72" s="33">
        <v>125.60016958699342</v>
      </c>
      <c r="J72" s="33">
        <v>2.7954545454545459</v>
      </c>
      <c r="K72" s="33">
        <v>181.93095766059699</v>
      </c>
      <c r="L72" s="33">
        <v>141.11204276322206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33">
        <v>169.16043956502952</v>
      </c>
      <c r="H73" s="33">
        <v>160.52073182406019</v>
      </c>
      <c r="I73" s="33">
        <v>125.81456871608096</v>
      </c>
      <c r="J73" s="33">
        <v>2.7963636363636368</v>
      </c>
      <c r="K73" s="33">
        <v>181.39274486598708</v>
      </c>
      <c r="L73" s="33">
        <v>141.35043292770666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33">
        <v>169.64552724931039</v>
      </c>
      <c r="H74" s="33">
        <v>160.72614372455229</v>
      </c>
      <c r="I74" s="33">
        <v>126.02933382386665</v>
      </c>
      <c r="J74" s="33">
        <v>2.7972727272727278</v>
      </c>
      <c r="K74" s="33">
        <v>181.66781743313794</v>
      </c>
      <c r="L74" s="33">
        <v>141.686461219725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33">
        <v>170.1320059802334</v>
      </c>
      <c r="H75" s="33">
        <v>160.93181848236119</v>
      </c>
      <c r="I75" s="33">
        <v>126.24446553507509</v>
      </c>
      <c r="J75" s="33">
        <v>2.7981818181818188</v>
      </c>
      <c r="K75" s="33">
        <v>181.94330713338448</v>
      </c>
      <c r="L75" s="33">
        <v>142.02335989078895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33">
        <v>170.61987974679028</v>
      </c>
      <c r="H76" s="33">
        <v>161.13775643385483</v>
      </c>
      <c r="I76" s="33">
        <v>126.45996447549727</v>
      </c>
      <c r="J76" s="33">
        <v>2.7990909090909097</v>
      </c>
      <c r="K76" s="33">
        <v>182.21921459928711</v>
      </c>
      <c r="L76" s="33">
        <v>142.36113130136766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33">
        <v>171.05450648705209</v>
      </c>
      <c r="H77" s="33">
        <v>161.36427533425783</v>
      </c>
      <c r="I77" s="33">
        <v>126.63773517760923</v>
      </c>
      <c r="J77" s="33">
        <v>2.807424242424243</v>
      </c>
      <c r="K77" s="33">
        <v>181.72584506830111</v>
      </c>
      <c r="L77" s="33">
        <v>142.58517110740615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34">
        <v>171.490240369129</v>
      </c>
      <c r="H78" s="34">
        <v>161.59111266290122</v>
      </c>
      <c r="I78" s="34">
        <v>126.8157557803333</v>
      </c>
      <c r="J78" s="34">
        <v>2.8157575757575763</v>
      </c>
      <c r="K78" s="34">
        <v>181.23381136512361</v>
      </c>
      <c r="L78" s="34">
        <v>142.81002683953682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34">
        <v>171.92708421328692</v>
      </c>
      <c r="H79" s="34">
        <v>161.8182688674145</v>
      </c>
      <c r="I79" s="34">
        <v>126.99402663496649</v>
      </c>
      <c r="J79" s="34">
        <v>2.8240909090909097</v>
      </c>
      <c r="K79" s="34">
        <v>180.74310987292014</v>
      </c>
      <c r="L79" s="34">
        <v>143.03569968890775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34">
        <v>172.365040846976</v>
      </c>
      <c r="H80" s="34">
        <v>162.04574439605642</v>
      </c>
      <c r="I80" s="34">
        <v>127.17254809329962</v>
      </c>
      <c r="J80" s="34">
        <v>2.832424242424243</v>
      </c>
      <c r="K80" s="34">
        <v>178.65285539080247</v>
      </c>
      <c r="L80" s="34">
        <v>143.07160970976673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34">
        <v>172.80411310484885</v>
      </c>
      <c r="H81" s="34">
        <v>162.2735396977159</v>
      </c>
      <c r="I81" s="34">
        <v>127.3513205076181</v>
      </c>
      <c r="J81" s="34">
        <v>2.8407575757575763</v>
      </c>
      <c r="K81" s="34">
        <v>176.58677424399525</v>
      </c>
      <c r="L81" s="34">
        <v>143.11105928496761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34">
        <v>173.2443038287789</v>
      </c>
      <c r="H82" s="34">
        <v>162.50165522191287</v>
      </c>
      <c r="I82" s="34">
        <v>127.5303442307025</v>
      </c>
      <c r="J82" s="34">
        <v>2.8490909090909096</v>
      </c>
      <c r="K82" s="34">
        <v>174.54458687316969</v>
      </c>
      <c r="L82" s="34">
        <v>143.15401676756784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34">
        <v>173.68561586787877</v>
      </c>
      <c r="H83" s="34">
        <v>162.73009141879913</v>
      </c>
      <c r="I83" s="34">
        <v>127.70961961582934</v>
      </c>
      <c r="J83" s="34">
        <v>2.8574242424242429</v>
      </c>
      <c r="K83" s="34">
        <v>174.21449195606465</v>
      </c>
      <c r="L83" s="34">
        <v>143.40145982865076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34">
        <v>174.12805207851878</v>
      </c>
      <c r="H84" s="34">
        <v>162.95884873915935</v>
      </c>
      <c r="I84" s="34">
        <v>127.88914701677177</v>
      </c>
      <c r="J84" s="34">
        <v>2.8657575757575762</v>
      </c>
      <c r="K84" s="34">
        <v>173.88502130726977</v>
      </c>
      <c r="L84" s="34">
        <v>143.64964389778635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34">
        <v>174.57161532434537</v>
      </c>
      <c r="H85" s="34">
        <v>163.18792763441186</v>
      </c>
      <c r="I85" s="34">
        <v>128.06892678780022</v>
      </c>
      <c r="J85" s="34">
        <v>2.8740909090909095</v>
      </c>
      <c r="K85" s="34">
        <v>173.55617374618245</v>
      </c>
      <c r="L85" s="34">
        <v>143.89857048065542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34">
        <v>175.01630847629966</v>
      </c>
      <c r="H86" s="34">
        <v>163.41732855660956</v>
      </c>
      <c r="I86" s="34">
        <v>128.24895928368318</v>
      </c>
      <c r="J86" s="34">
        <v>2.8824242424242428</v>
      </c>
      <c r="K86" s="34">
        <v>174.21078229591782</v>
      </c>
      <c r="L86" s="34">
        <v>144.26524515893038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34">
        <v>175.46213441263603</v>
      </c>
      <c r="H87" s="34">
        <v>163.64705195844081</v>
      </c>
      <c r="I87" s="34">
        <v>128.4292448596878</v>
      </c>
      <c r="J87" s="34">
        <v>2.8907575757575761</v>
      </c>
      <c r="K87" s="34">
        <v>174.86785985810107</v>
      </c>
      <c r="L87" s="34">
        <v>144.63288540871304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34">
        <v>175.90909601894077</v>
      </c>
      <c r="H88" s="34">
        <v>163.87709829323038</v>
      </c>
      <c r="I88" s="34">
        <v>128.60978387158067</v>
      </c>
      <c r="J88" s="34">
        <v>2.8990909090909094</v>
      </c>
      <c r="K88" s="34">
        <v>175.52741574520218</v>
      </c>
      <c r="L88" s="34">
        <v>145.00149399725171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I695" sqref="I69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85</v>
      </c>
      <c r="H19" s="73" t="s">
        <v>9</v>
      </c>
      <c r="I19" s="73" t="s">
        <v>10</v>
      </c>
      <c r="J19" s="73" t="s">
        <v>11</v>
      </c>
      <c r="K19" s="73" t="s">
        <v>37</v>
      </c>
      <c r="L19" s="73" t="s">
        <v>4</v>
      </c>
      <c r="M19" s="74" t="s">
        <v>13</v>
      </c>
      <c r="N19" s="12"/>
      <c r="O19" s="72" t="s">
        <v>3</v>
      </c>
      <c r="P19" s="73" t="s">
        <v>69</v>
      </c>
      <c r="Q19" s="73" t="s">
        <v>9</v>
      </c>
      <c r="R19" s="73" t="s">
        <v>10</v>
      </c>
      <c r="S19" s="73" t="s">
        <v>11</v>
      </c>
      <c r="T19" s="73" t="s">
        <v>37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cm="1">
        <f t="array" ref="H264">IF(H505="","",
H505*LOOKUP($F264,_xlfn._xlws.FILTER($F$454:$F$463,H$454:H$463&lt;&gt;""),_xlfn._xlws.FILTER(H$454:H$463,H$454:H$463&lt;&gt;"")))</f>
        <v>159.61523046092185</v>
      </c>
      <c r="I264" s="90" cm="1">
        <f t="array" ref="I264">IF(I505="","",
I505*LOOKUP($F264,_xlfn._xlws.FILTER($F$454:$F$463,I$454:I$463&lt;&gt;""),_xlfn._xlws.FILTER(I$454:I$463,I$454:I$463&lt;&gt;"")))</f>
        <v>124.65148239635877</v>
      </c>
      <c r="J264" s="91">
        <f t="shared" si="6"/>
        <v>2.76</v>
      </c>
      <c r="K264" s="9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6">
        <f t="shared" si="7"/>
        <v>141.31664206273518</v>
      </c>
      <c r="M264" s="78">
        <f t="shared" si="5"/>
        <v>2.0273535499959472E-4</v>
      </c>
      <c r="N264" s="12"/>
      <c r="O264" s="24">
        <v>45962</v>
      </c>
      <c r="P264" s="87">
        <f t="shared" si="8"/>
        <v>0.65209814254327991</v>
      </c>
      <c r="Q264" s="87">
        <f t="shared" si="9"/>
        <v>7.8232826770237851E-2</v>
      </c>
      <c r="R264" s="87">
        <f t="shared" si="10"/>
        <v>8.1757465148771358E-2</v>
      </c>
      <c r="S264" s="87">
        <f t="shared" si="11"/>
        <v>2.4566803049752228E-2</v>
      </c>
      <c r="T264" s="87">
        <f t="shared" si="12"/>
        <v>0.16334476248795857</v>
      </c>
      <c r="U264" s="78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cm="1">
        <f t="array" ref="H265">IF(H506="","",
H506*LOOKUP($F265,_xlfn._xlws.FILTER($F$454:$F$463,H$454:H$463&lt;&gt;""),_xlfn._xlws.FILTER(H$454:H$463,H$454:H$463&lt;&gt;"")))</f>
        <v>160.27154308617236</v>
      </c>
      <c r="I265" s="90" cm="1">
        <f t="array" ref="I265">IF(I506="","",
I506*LOOKUP($F265,_xlfn._xlws.FILTER($F$454:$F$463,I$454:I$463&lt;&gt;""),_xlfn._xlws.FILTER(I$454:I$463,I$454:I$463&lt;&gt;"")))</f>
        <v>126.30176680584279</v>
      </c>
      <c r="J265" s="91">
        <f t="shared" si="6"/>
        <v>2.68</v>
      </c>
      <c r="K265" s="9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6">
        <f t="shared" si="7"/>
        <v>141.73586206624717</v>
      </c>
      <c r="M265" s="78">
        <f t="shared" si="5"/>
        <v>2.966529613163793E-3</v>
      </c>
      <c r="N265" s="12"/>
      <c r="O265" s="24">
        <v>45992</v>
      </c>
      <c r="P265" s="87">
        <f t="shared" si="8"/>
        <v>0.65016939577713417</v>
      </c>
      <c r="Q265" s="87">
        <f t="shared" si="9"/>
        <v>7.8322162786093483E-2</v>
      </c>
      <c r="R265" s="87">
        <f t="shared" si="10"/>
        <v>8.2594847538871932E-2</v>
      </c>
      <c r="S265" s="87">
        <f t="shared" si="11"/>
        <v>2.3784165371035761E-2</v>
      </c>
      <c r="T265" s="87">
        <f t="shared" si="12"/>
        <v>0.16512942852686463</v>
      </c>
      <c r="U265" s="78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9" cm="1">
        <f t="array" ref="G266">IF(G507="","",
G507*LOOKUP($F266,_xlfn._xlws.FILTER($F$454:$F$463,G$454:G$463&lt;&gt;""),_xlfn._xlws.FILTER(G$454:G$463,G$454:G$463&lt;&gt;"")))</f>
        <v>166.27890348837207</v>
      </c>
      <c r="H266" s="89" cm="1">
        <f t="array" ref="H266">IF(H507="","",
H507*LOOKUP($F266,_xlfn._xlws.FILTER($F$454:$F$463,H$454:H$463&lt;&gt;""),_xlfn._xlws.FILTER(H$454:H$463,H$454:H$463&lt;&gt;"")))</f>
        <v>159.74649298597197</v>
      </c>
      <c r="I266" s="90" cm="1">
        <f t="array" ref="I266">IF(I507="","",
I507*LOOKUP($F266,_xlfn._xlws.FILTER($F$454:$F$463,I$454:I$463&lt;&gt;""),_xlfn._xlws.FILTER(I$454:I$463,I$454:I$463&lt;&gt;"")))</f>
        <v>125.42161512078465</v>
      </c>
      <c r="J266" s="91">
        <f t="shared" si="6"/>
        <v>2.69</v>
      </c>
      <c r="K266" s="9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6">
        <f t="shared" si="7"/>
        <v>141.16640039946967</v>
      </c>
      <c r="M266" s="78">
        <f t="shared" si="5"/>
        <v>-4.017766982017057E-3</v>
      </c>
      <c r="N266" s="12"/>
      <c r="O266" s="24">
        <v>46023</v>
      </c>
      <c r="P266" s="87">
        <f t="shared" si="8"/>
        <v>0.65076956873183123</v>
      </c>
      <c r="Q266" s="87">
        <f t="shared" si="9"/>
        <v>7.8380493683779487E-2</v>
      </c>
      <c r="R266" s="87">
        <f t="shared" si="10"/>
        <v>8.235013735124122E-2</v>
      </c>
      <c r="S266" s="87">
        <f t="shared" si="11"/>
        <v>2.3969214977269122E-2</v>
      </c>
      <c r="T266" s="87">
        <f t="shared" si="12"/>
        <v>0.16453058525587885</v>
      </c>
      <c r="U266" s="78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9" cm="1">
        <f t="array" ref="G267">IF(G508="","",
G508*LOOKUP($F267,_xlfn._xlws.FILTER($F$454:$F$463,G$454:G$463&lt;&gt;""),_xlfn._xlws.FILTER(G$454:G$463,G$454:G$463&lt;&gt;"")))</f>
        <v>166.27890348837207</v>
      </c>
      <c r="H267" s="89" cm="1">
        <f t="array" ref="H267">IF(H508="","",
H508*LOOKUP($F267,_xlfn._xlws.FILTER($F$454:$F$463,H$454:H$463&lt;&gt;""),_xlfn._xlws.FILTER(H$454:H$463,H$454:H$463&lt;&gt;"")))</f>
        <v>159.09018036072146</v>
      </c>
      <c r="I267" s="90" cm="1">
        <f t="array" ref="I267">IF(I508="","",
I508*LOOKUP($F267,_xlfn._xlws.FILTER($F$454:$F$463,I$454:I$463&lt;&gt;""),_xlfn._xlws.FILTER(I$454:I$463,I$454:I$463&lt;&gt;"")))</f>
        <v>124.32142551446198</v>
      </c>
      <c r="J267" s="91">
        <f t="shared" si="6"/>
        <v>2.79</v>
      </c>
      <c r="K267" s="9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6">
        <f t="shared" si="7"/>
        <v>140.18046764572719</v>
      </c>
      <c r="M267" s="78">
        <f t="shared" si="5"/>
        <v>-6.9841885246949564E-3</v>
      </c>
      <c r="N267" s="12"/>
      <c r="O267" s="24">
        <v>46054</v>
      </c>
      <c r="P267" s="87">
        <f t="shared" si="8"/>
        <v>0.6553466331668929</v>
      </c>
      <c r="Q267" s="87">
        <f t="shared" si="9"/>
        <v>7.8607479749509587E-2</v>
      </c>
      <c r="R267" s="87">
        <f t="shared" si="10"/>
        <v>8.2201881160462398E-2</v>
      </c>
      <c r="S267" s="87">
        <f t="shared" si="11"/>
        <v>2.5035113815809282E-2</v>
      </c>
      <c r="T267" s="87">
        <f t="shared" si="12"/>
        <v>0.15880889210732579</v>
      </c>
      <c r="U267" s="78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9" cm="1">
        <f t="array" ref="G268">IF(G509="","",
G509*LOOKUP($F268,_xlfn._xlws.FILTER($F$454:$F$463,G$454:G$463&lt;&gt;""),_xlfn._xlws.FILTER(G$454:G$463,G$454:G$463&lt;&gt;"")))</f>
        <v>166.27890348837207</v>
      </c>
      <c r="H268" s="89" t="str" cm="1">
        <f t="array" ref="H268">IF(H509="","",
H509*LOOKUP($F268,_xlfn._xlws.FILTER($F$454:$F$463,H$454:H$463&lt;&gt;""),_xlfn._xlws.FILTER(H$454:H$463,H$454:H$463&lt;&gt;"")))</f>
        <v/>
      </c>
      <c r="I268" s="90" t="str" cm="1">
        <f t="array" ref="I268">IF(I509="","",
I509*LOOKUP($F268,_xlfn._xlws.FILTER($F$454:$F$463,I$454:I$463&lt;&gt;""),_xlfn._xlws.FILTER(I$454:I$463,I$454:I$463&lt;&gt;"")))</f>
        <v/>
      </c>
      <c r="J268" s="91" t="str">
        <f t="shared" si="6"/>
        <v/>
      </c>
      <c r="K268" s="9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6" t="str">
        <f t="shared" si="7"/>
        <v/>
      </c>
      <c r="M268" s="78" t="str">
        <f t="shared" si="5"/>
        <v/>
      </c>
      <c r="N268" s="12"/>
      <c r="O268" s="24">
        <v>46082</v>
      </c>
      <c r="P268" s="87" t="str">
        <f t="shared" si="8"/>
        <v/>
      </c>
      <c r="Q268" s="87" t="str">
        <f t="shared" si="9"/>
        <v/>
      </c>
      <c r="R268" s="87" t="str">
        <f t="shared" si="10"/>
        <v/>
      </c>
      <c r="S268" s="87" t="str">
        <f t="shared" si="11"/>
        <v/>
      </c>
      <c r="T268" s="87" t="str">
        <f t="shared" si="12"/>
        <v/>
      </c>
      <c r="U268" s="78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9" t="str" cm="1">
        <f t="array" ref="G269">IF(G510="","",
G510*LOOKUP($F269,_xlfn._xlws.FILTER($F$454:$F$463,G$454:G$463&lt;&gt;""),_xlfn._xlws.FILTER(G$454:G$463,G$454:G$463&lt;&gt;"")))</f>
        <v/>
      </c>
      <c r="H269" s="89" t="str" cm="1">
        <f t="array" ref="H269">IF(H510="","",
H510*LOOKUP($F269,_xlfn._xlws.FILTER($F$454:$F$463,H$454:H$463&lt;&gt;""),_xlfn._xlws.FILTER(H$454:H$463,H$454:H$463&lt;&gt;"")))</f>
        <v/>
      </c>
      <c r="I269" s="90" t="str" cm="1">
        <f t="array" ref="I269">IF(I510="","",
I510*LOOKUP($F269,_xlfn._xlws.FILTER($F$454:$F$463,I$454:I$463&lt;&gt;""),_xlfn._xlws.FILTER(I$454:I$463,I$454:I$463&lt;&gt;"")))</f>
        <v/>
      </c>
      <c r="J269" s="91" t="str">
        <f t="shared" si="6"/>
        <v/>
      </c>
      <c r="K269" s="9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6" t="str">
        <f t="shared" si="7"/>
        <v/>
      </c>
      <c r="M269" s="78" t="str">
        <f t="shared" si="5"/>
        <v/>
      </c>
      <c r="N269" s="12"/>
      <c r="O269" s="24">
        <v>46113</v>
      </c>
      <c r="P269" s="87" t="str">
        <f t="shared" si="8"/>
        <v/>
      </c>
      <c r="Q269" s="87" t="str">
        <f t="shared" si="9"/>
        <v/>
      </c>
      <c r="R269" s="87" t="str">
        <f t="shared" si="10"/>
        <v/>
      </c>
      <c r="S269" s="87" t="str">
        <f t="shared" si="11"/>
        <v/>
      </c>
      <c r="T269" s="87" t="str">
        <f t="shared" si="12"/>
        <v/>
      </c>
      <c r="U269" s="78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9" t="str" cm="1">
        <f t="array" ref="G270">IF(G511="","",
G511*LOOKUP($F270,_xlfn._xlws.FILTER($F$454:$F$463,G$454:G$463&lt;&gt;""),_xlfn._xlws.FILTER(G$454:G$463,G$454:G$463&lt;&gt;"")))</f>
        <v/>
      </c>
      <c r="H270" s="89" t="str" cm="1">
        <f t="array" ref="H270">IF(H511="","",
H511*LOOKUP($F270,_xlfn._xlws.FILTER($F$454:$F$463,H$454:H$463&lt;&gt;""),_xlfn._xlws.FILTER(H$454:H$463,H$454:H$463&lt;&gt;"")))</f>
        <v/>
      </c>
      <c r="I270" s="90" t="str" cm="1">
        <f t="array" ref="I270">IF(I511="","",
I511*LOOKUP($F270,_xlfn._xlws.FILTER($F$454:$F$463,I$454:I$463&lt;&gt;""),_xlfn._xlws.FILTER(I$454:I$463,I$454:I$463&lt;&gt;"")))</f>
        <v/>
      </c>
      <c r="J270" s="91" t="str">
        <f t="shared" si="6"/>
        <v/>
      </c>
      <c r="K270" s="9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6" t="str">
        <f t="shared" si="7"/>
        <v/>
      </c>
      <c r="M270" s="78" t="str">
        <f t="shared" si="5"/>
        <v/>
      </c>
      <c r="N270" s="12"/>
      <c r="O270" s="24">
        <v>46143</v>
      </c>
      <c r="P270" s="87" t="str">
        <f t="shared" si="8"/>
        <v/>
      </c>
      <c r="Q270" s="87" t="str">
        <f t="shared" si="9"/>
        <v/>
      </c>
      <c r="R270" s="87" t="str">
        <f t="shared" si="10"/>
        <v/>
      </c>
      <c r="S270" s="87" t="str">
        <f t="shared" si="11"/>
        <v/>
      </c>
      <c r="T270" s="87" t="str">
        <f t="shared" si="12"/>
        <v/>
      </c>
      <c r="U270" s="78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9" t="str" cm="1">
        <f t="array" ref="G271">IF(G512="","",
G512*LOOKUP($F271,_xlfn._xlws.FILTER($F$454:$F$463,G$454:G$463&lt;&gt;""),_xlfn._xlws.FILTER(G$454:G$463,G$454:G$463&lt;&gt;"")))</f>
        <v/>
      </c>
      <c r="H271" s="89" t="str" cm="1">
        <f t="array" ref="H271">IF(H512="","",
H512*LOOKUP($F271,_xlfn._xlws.FILTER($F$454:$F$463,H$454:H$463&lt;&gt;""),_xlfn._xlws.FILTER(H$454:H$463,H$454:H$463&lt;&gt;"")))</f>
        <v/>
      </c>
      <c r="I271" s="90" t="str" cm="1">
        <f t="array" ref="I271">IF(I512="","",
I512*LOOKUP($F271,_xlfn._xlws.FILTER($F$454:$F$463,I$454:I$463&lt;&gt;""),_xlfn._xlws.FILTER(I$454:I$463,I$454:I$463&lt;&gt;"")))</f>
        <v/>
      </c>
      <c r="J271" s="91" t="str">
        <f t="shared" si="6"/>
        <v/>
      </c>
      <c r="K271" s="9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6" t="str">
        <f t="shared" si="7"/>
        <v/>
      </c>
      <c r="M271" s="78" t="str">
        <f t="shared" si="5"/>
        <v/>
      </c>
      <c r="N271" s="12"/>
      <c r="O271" s="24">
        <v>46174</v>
      </c>
      <c r="P271" s="87" t="str">
        <f t="shared" si="8"/>
        <v/>
      </c>
      <c r="Q271" s="87" t="str">
        <f t="shared" si="9"/>
        <v/>
      </c>
      <c r="R271" s="87" t="str">
        <f t="shared" si="10"/>
        <v/>
      </c>
      <c r="S271" s="87" t="str">
        <f t="shared" si="11"/>
        <v/>
      </c>
      <c r="T271" s="87" t="str">
        <f t="shared" si="12"/>
        <v/>
      </c>
      <c r="U271" s="78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5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89</v>
      </c>
      <c r="G453" s="101" t="s">
        <v>85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/>
      <c r="G457" s="105"/>
      <c r="H457" s="105"/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91</v>
      </c>
      <c r="G466" s="74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89</v>
      </c>
      <c r="G467" s="109" t="s">
        <v>65</v>
      </c>
      <c r="H467" s="110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93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94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95</v>
      </c>
      <c r="G481" s="7"/>
      <c r="H481" s="7"/>
      <c r="I481" s="7"/>
      <c r="J481" s="7"/>
      <c r="K481" s="12"/>
      <c r="L481" s="115" t="s">
        <v>96</v>
      </c>
      <c r="M481" s="12"/>
      <c r="N481" s="12"/>
      <c r="O481" s="12"/>
      <c r="P481" s="69" t="s">
        <v>97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85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98</v>
      </c>
      <c r="N482" s="12"/>
      <c r="O482" s="40"/>
      <c r="P482" s="118" t="s">
        <v>3</v>
      </c>
      <c r="Q482" s="101" t="s">
        <v>85</v>
      </c>
      <c r="R482" s="119" t="s">
        <v>9</v>
      </c>
      <c r="S482" s="119" t="s">
        <v>10</v>
      </c>
      <c r="T482" s="119" t="s">
        <v>11</v>
      </c>
      <c r="U482" s="119" t="s">
        <v>37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22">
        <v>141.31664206273518</v>
      </c>
      <c r="W505" s="12"/>
    </row>
    <row r="506" spans="5:23" s="100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22">
        <v>141.73586206624717</v>
      </c>
      <c r="W506" s="12"/>
    </row>
    <row r="507" spans="5:23" s="100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22">
        <v>141.16640039946967</v>
      </c>
      <c r="W507" s="12"/>
    </row>
    <row r="508" spans="5:23" s="100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22">
        <v>140.18046764572719</v>
      </c>
      <c r="W508" s="12"/>
    </row>
    <row r="509" spans="5:23" s="100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>
        <v>53.111329178979815</v>
      </c>
      <c r="R509" s="34"/>
      <c r="S509" s="34"/>
      <c r="T509" s="34"/>
      <c r="U509" s="34"/>
      <c r="V509" s="122"/>
      <c r="W509" s="12"/>
    </row>
    <row r="510" spans="5:23" s="100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22"/>
      <c r="W510" s="12"/>
    </row>
    <row r="511" spans="5:23" s="100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22"/>
      <c r="W511" s="12"/>
    </row>
    <row r="512" spans="5:23" s="100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22"/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100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102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103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9" t="s">
        <v>47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50" t="s">
        <v>48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49</v>
      </c>
      <c r="J66" s="50" t="s">
        <v>50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49</v>
      </c>
      <c r="J67" s="52" t="s">
        <v>51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1">
        <v>42339</v>
      </c>
      <c r="G68" s="3" t="s">
        <v>52</v>
      </c>
      <c r="H68" s="3"/>
      <c r="I68" s="3"/>
      <c r="J68" s="52" t="s">
        <v>53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49</v>
      </c>
      <c r="H69" s="3"/>
      <c r="I69" s="3"/>
      <c r="J69" s="52" t="s">
        <v>54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79</v>
      </c>
      <c r="H70" s="3"/>
      <c r="I70" s="3"/>
      <c r="J70" s="52" t="s">
        <v>80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79</v>
      </c>
      <c r="H71" s="3"/>
      <c r="I71" s="3"/>
      <c r="J71" s="52" t="s">
        <v>81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82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83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84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70</v>
      </c>
      <c r="H75" s="3"/>
      <c r="I75" s="3"/>
      <c r="J75" s="52" t="s">
        <v>76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49</v>
      </c>
      <c r="H76" s="3"/>
      <c r="I76" s="3"/>
      <c r="J76" s="52" t="s">
        <v>77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/>
      <c r="G77" s="3"/>
      <c r="H77" s="3"/>
      <c r="I77" s="3"/>
      <c r="J77" s="52"/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/>
      <c r="G78" s="3"/>
      <c r="H78" s="3"/>
      <c r="I78" s="3"/>
      <c r="J78" s="52"/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/>
      <c r="G79" s="3"/>
      <c r="H79" s="3"/>
      <c r="I79" s="3"/>
      <c r="J79" s="52"/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8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60</v>
      </c>
      <c r="I98" s="61" t="s">
        <v>3</v>
      </c>
      <c r="J98" s="20"/>
      <c r="K98" s="62" t="s">
        <v>61</v>
      </c>
      <c r="L98" s="45"/>
      <c r="M98" s="62" t="s">
        <v>62</v>
      </c>
      <c r="N98" s="62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64</v>
      </c>
      <c r="G99" s="50"/>
      <c r="H99" s="52" t="s">
        <v>49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64</v>
      </c>
      <c r="G100" s="50"/>
      <c r="H100" s="52" t="s">
        <v>49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64</v>
      </c>
      <c r="G101" s="50"/>
      <c r="H101" s="52" t="s">
        <v>49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64</v>
      </c>
      <c r="G102" s="50"/>
      <c r="H102" s="52" t="s">
        <v>46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64</v>
      </c>
      <c r="G103" s="50"/>
      <c r="H103" s="52" t="s">
        <v>46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65</v>
      </c>
      <c r="G104" s="50"/>
      <c r="H104" s="52" t="s">
        <v>46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65</v>
      </c>
      <c r="G105" s="50"/>
      <c r="H105" s="52" t="s">
        <v>46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65</v>
      </c>
      <c r="G106" s="50"/>
      <c r="H106" s="52" t="s">
        <v>46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65</v>
      </c>
      <c r="G107" s="50"/>
      <c r="H107" s="52" t="s">
        <v>46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65</v>
      </c>
      <c r="G108" s="50"/>
      <c r="H108" s="52" t="s">
        <v>46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86543B-2C54-4B36-A5BB-11D57376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2025-12-19T09:22:06Z</cp:lastPrinted>
  <dcterms:created xsi:type="dcterms:W3CDTF">2024-09-24T07:20:07Z</dcterms:created>
  <dcterms:modified xsi:type="dcterms:W3CDTF">2026-01-19T09:03:32Z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