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Excel indeks oktober\"/>
    </mc:Choice>
  </mc:AlternateContent>
  <xr:revisionPtr revIDLastSave="0" documentId="8_{4386F0FB-59EB-49CE-B14A-605AEE8FAF89}" xr6:coauthVersionLast="47" xr6:coauthVersionMax="47" xr10:uidLastSave="{00000000-0000-0000-0000-000000000000}"/>
  <bookViews>
    <workbookView xWindow="380" yWindow="380" windowWidth="14400" windowHeight="727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vægte'!$A$1:$W$687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7" i="4" l="1"/>
  <c r="K47" i="4"/>
  <c r="J47" i="4"/>
  <c r="L46" i="4"/>
  <c r="K46" i="4"/>
  <c r="J46" i="4"/>
  <c r="L45" i="4"/>
  <c r="K45" i="4"/>
  <c r="J45" i="4"/>
  <c r="L44" i="4"/>
  <c r="K44" i="4"/>
  <c r="J44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66" i="4" s="1"/>
  <c r="K259" i="3" a="1"/>
  <c r="K259" i="3" s="1"/>
  <c r="K65" i="4" s="1"/>
  <c r="K258" i="3" a="1"/>
  <c r="K258" i="3" s="1"/>
  <c r="K257" i="3" a="1"/>
  <c r="K257" i="3" s="1"/>
  <c r="K63" i="4" s="1"/>
  <c r="K256" i="3" a="1"/>
  <c r="K256" i="3" s="1"/>
  <c r="K255" i="3" a="1"/>
  <c r="K255" i="3" s="1"/>
  <c r="K254" i="3" a="1"/>
  <c r="K254" i="3" s="1"/>
  <c r="K60" i="4" s="1"/>
  <c r="K253" i="3" a="1"/>
  <c r="K253" i="3" s="1"/>
  <c r="K59" i="4" s="1"/>
  <c r="K252" i="3" a="1"/>
  <c r="K252" i="3" s="1"/>
  <c r="K58" i="4" s="1"/>
  <c r="K251" i="3" a="1"/>
  <c r="K251" i="3" s="1"/>
  <c r="K57" i="4" s="1"/>
  <c r="K250" i="3" a="1"/>
  <c r="K250" i="3" s="1"/>
  <c r="K249" i="3" a="1"/>
  <c r="K249" i="3" s="1"/>
  <c r="K55" i="4" s="1"/>
  <c r="K248" i="3" a="1"/>
  <c r="K248" i="3" s="1"/>
  <c r="K247" i="3" a="1"/>
  <c r="K247" i="3" s="1"/>
  <c r="K53" i="4" s="1"/>
  <c r="K246" i="3" a="1"/>
  <c r="K246" i="3" s="1"/>
  <c r="K52" i="4" s="1"/>
  <c r="K245" i="3" a="1"/>
  <c r="K245" i="3" s="1"/>
  <c r="K244" i="3" a="1"/>
  <c r="K244" i="3" s="1"/>
  <c r="K50" i="4" s="1"/>
  <c r="K243" i="3" a="1"/>
  <c r="K243" i="3" s="1"/>
  <c r="K49" i="4" s="1"/>
  <c r="K242" i="3" a="1"/>
  <c r="K242" i="3" s="1"/>
  <c r="K48" i="4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65" i="4" s="1"/>
  <c r="J258" i="3"/>
  <c r="J64" i="4" s="1"/>
  <c r="J257" i="3"/>
  <c r="J63" i="4" s="1"/>
  <c r="J256" i="3"/>
  <c r="J62" i="4" s="1"/>
  <c r="J255" i="3"/>
  <c r="J61" i="4" s="1"/>
  <c r="J254" i="3"/>
  <c r="J60" i="4" s="1"/>
  <c r="J253" i="3"/>
  <c r="J252" i="3"/>
  <c r="J251" i="3"/>
  <c r="J57" i="4" s="1"/>
  <c r="J250" i="3"/>
  <c r="J56" i="4" s="1"/>
  <c r="J249" i="3"/>
  <c r="J55" i="4" s="1"/>
  <c r="J248" i="3"/>
  <c r="J247" i="3"/>
  <c r="J53" i="4" s="1"/>
  <c r="J246" i="3"/>
  <c r="J52" i="4" s="1"/>
  <c r="J245" i="3"/>
  <c r="J244" i="3"/>
  <c r="J243" i="3"/>
  <c r="J49" i="4" s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L378" i="3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M270" i="3" s="1"/>
  <c r="L269" i="3"/>
  <c r="M269" i="3" s="1"/>
  <c r="L268" i="3"/>
  <c r="L267" i="3"/>
  <c r="L266" i="3"/>
  <c r="L265" i="3"/>
  <c r="M265" i="3" s="1"/>
  <c r="L264" i="3"/>
  <c r="M264" i="3" s="1"/>
  <c r="L263" i="3"/>
  <c r="L262" i="3"/>
  <c r="L261" i="3"/>
  <c r="L260" i="3"/>
  <c r="L66" i="4" s="1"/>
  <c r="L259" i="3"/>
  <c r="L65" i="4" s="1"/>
  <c r="L258" i="3"/>
  <c r="L257" i="3"/>
  <c r="L256" i="3"/>
  <c r="L255" i="3"/>
  <c r="L61" i="4" s="1"/>
  <c r="L254" i="3"/>
  <c r="L253" i="3"/>
  <c r="L59" i="4" s="1"/>
  <c r="L252" i="3"/>
  <c r="L251" i="3"/>
  <c r="L57" i="4" s="1"/>
  <c r="L250" i="3"/>
  <c r="L56" i="4" s="1"/>
  <c r="L249" i="3"/>
  <c r="L248" i="3"/>
  <c r="L54" i="4" s="1"/>
  <c r="L247" i="3"/>
  <c r="L246" i="3"/>
  <c r="L52" i="4" s="1"/>
  <c r="L245" i="3"/>
  <c r="L51" i="4" s="1"/>
  <c r="L244" i="3"/>
  <c r="L50" i="4" s="1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Q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Q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R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Q364" i="3" s="1"/>
  <c r="G364" i="3" a="1"/>
  <c r="G364" i="3" s="1"/>
  <c r="I363" i="3" a="1"/>
  <c r="I363" i="3" s="1"/>
  <c r="H363" i="3" a="1"/>
  <c r="H363" i="3" s="1"/>
  <c r="G363" i="3" a="1"/>
  <c r="G363" i="3" s="1"/>
  <c r="P363" i="3" s="1"/>
  <c r="U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Q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H330" i="3" a="1"/>
  <c r="H330" i="3" s="1"/>
  <c r="G330" i="3" a="1"/>
  <c r="G330" i="3" s="1"/>
  <c r="I329" i="3" a="1"/>
  <c r="I329" i="3" s="1"/>
  <c r="R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Q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Q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R308" i="3" s="1"/>
  <c r="H308" i="3" a="1"/>
  <c r="H308" i="3" s="1"/>
  <c r="Q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R292" i="3" s="1"/>
  <c r="H292" i="3" a="1"/>
  <c r="H292" i="3" s="1"/>
  <c r="Q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R276" i="3" s="1"/>
  <c r="H276" i="3" a="1"/>
  <c r="H276" i="3" s="1"/>
  <c r="Q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Q268" i="3" s="1"/>
  <c r="G268" i="3" a="1"/>
  <c r="G268" i="3" s="1"/>
  <c r="P268" i="3" s="1"/>
  <c r="U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P266" i="3" s="1"/>
  <c r="U266" i="3" s="1"/>
  <c r="I265" i="3" a="1"/>
  <c r="I265" i="3" s="1"/>
  <c r="R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H64" i="4" s="1"/>
  <c r="G258" i="3" a="1"/>
  <c r="G258" i="3" s="1"/>
  <c r="G64" i="4" s="1"/>
  <c r="I257" i="3" a="1"/>
  <c r="I257" i="3" s="1"/>
  <c r="H257" i="3" a="1"/>
  <c r="H257" i="3" s="1"/>
  <c r="G257" i="3" a="1"/>
  <c r="G257" i="3" s="1"/>
  <c r="I256" i="3" a="1"/>
  <c r="I256" i="3" s="1"/>
  <c r="I62" i="4" s="1"/>
  <c r="H256" i="3" a="1"/>
  <c r="H256" i="3" s="1"/>
  <c r="H62" i="4" s="1"/>
  <c r="G256" i="3" a="1"/>
  <c r="G256" i="3" s="1"/>
  <c r="G62" i="4" s="1"/>
  <c r="I255" i="3" a="1"/>
  <c r="I255" i="3" s="1"/>
  <c r="I61" i="4" s="1"/>
  <c r="H255" i="3" a="1"/>
  <c r="H255" i="3" s="1"/>
  <c r="G255" i="3" a="1"/>
  <c r="G255" i="3" s="1"/>
  <c r="G61" i="4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H58" i="4" s="1"/>
  <c r="G252" i="3" a="1"/>
  <c r="G252" i="3" s="1"/>
  <c r="I251" i="3" a="1"/>
  <c r="I251" i="3" s="1"/>
  <c r="I57" i="4" s="1"/>
  <c r="H251" i="3" a="1"/>
  <c r="H251" i="3" s="1"/>
  <c r="H57" i="4" s="1"/>
  <c r="G251" i="3" a="1"/>
  <c r="G251" i="3" s="1"/>
  <c r="I250" i="3" a="1"/>
  <c r="I250" i="3" s="1"/>
  <c r="H250" i="3" a="1"/>
  <c r="H250" i="3" s="1"/>
  <c r="H56" i="4" s="1"/>
  <c r="G250" i="3" a="1"/>
  <c r="G250" i="3" s="1"/>
  <c r="I249" i="3" a="1"/>
  <c r="I249" i="3" s="1"/>
  <c r="I55" i="4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G54" i="4" s="1"/>
  <c r="I247" i="3" a="1"/>
  <c r="I247" i="3" s="1"/>
  <c r="I53" i="4" s="1"/>
  <c r="H247" i="3" a="1"/>
  <c r="H247" i="3" s="1"/>
  <c r="G247" i="3" a="1"/>
  <c r="G247" i="3" s="1"/>
  <c r="I246" i="3" a="1"/>
  <c r="I246" i="3" s="1"/>
  <c r="H246" i="3" a="1"/>
  <c r="H246" i="3" s="1"/>
  <c r="H52" i="4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G48" i="4" s="1"/>
  <c r="L242" i="3"/>
  <c r="M242" i="3" s="1"/>
  <c r="J242" i="3"/>
  <c r="J48" i="4" s="1"/>
  <c r="I242" i="3" a="1"/>
  <c r="I242" i="3" s="1"/>
  <c r="H242" i="3" a="1"/>
  <c r="H242" i="3" s="1"/>
  <c r="H48" i="4" s="1"/>
  <c r="M404" i="3"/>
  <c r="M379" i="3"/>
  <c r="M378" i="3"/>
  <c r="M315" i="3"/>
  <c r="M281" i="3"/>
  <c r="M26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47" i="4" s="1"/>
  <c r="G241" i="3"/>
  <c r="G47" i="4" s="1"/>
  <c r="H240" i="3"/>
  <c r="H46" i="4" s="1"/>
  <c r="G240" i="3"/>
  <c r="G46" i="4" s="1"/>
  <c r="H239" i="3"/>
  <c r="H45" i="4" s="1"/>
  <c r="G239" i="3"/>
  <c r="G45" i="4" s="1"/>
  <c r="H238" i="3"/>
  <c r="H44" i="4" s="1"/>
  <c r="G238" i="3"/>
  <c r="G44" i="4" s="1"/>
  <c r="H237" i="3"/>
  <c r="H43" i="4" s="1"/>
  <c r="G237" i="3"/>
  <c r="G43" i="4" s="1"/>
  <c r="H236" i="3"/>
  <c r="H42" i="4" s="1"/>
  <c r="G236" i="3"/>
  <c r="G42" i="4" s="1"/>
  <c r="H235" i="3"/>
  <c r="H41" i="4" s="1"/>
  <c r="G235" i="3"/>
  <c r="G41" i="4" s="1"/>
  <c r="H234" i="3"/>
  <c r="H40" i="4" s="1"/>
  <c r="G234" i="3"/>
  <c r="G40" i="4" s="1"/>
  <c r="H233" i="3"/>
  <c r="H39" i="4" s="1"/>
  <c r="G233" i="3"/>
  <c r="G39" i="4" s="1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I36" i="4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1" i="3" l="1"/>
  <c r="P330" i="3"/>
  <c r="U330" i="3" s="1"/>
  <c r="R330" i="3"/>
  <c r="P332" i="3"/>
  <c r="U332" i="3" s="1"/>
  <c r="P346" i="3"/>
  <c r="U346" i="3" s="1"/>
  <c r="P347" i="3"/>
  <c r="U347" i="3" s="1"/>
  <c r="I205" i="3"/>
  <c r="I236" i="3"/>
  <c r="I42" i="4" s="1"/>
  <c r="I223" i="3"/>
  <c r="I29" i="4" s="1"/>
  <c r="I206" i="3"/>
  <c r="I189" i="3"/>
  <c r="I199" i="3"/>
  <c r="I232" i="3"/>
  <c r="I38" i="4" s="1"/>
  <c r="I238" i="3"/>
  <c r="I44" i="4" s="1"/>
  <c r="I196" i="3"/>
  <c r="I220" i="3"/>
  <c r="I26" i="4" s="1"/>
  <c r="I190" i="3"/>
  <c r="H147" i="3"/>
  <c r="I184" i="3"/>
  <c r="I203" i="3"/>
  <c r="I215" i="3"/>
  <c r="I21" i="4" s="1"/>
  <c r="I221" i="3"/>
  <c r="I27" i="4" s="1"/>
  <c r="I227" i="3"/>
  <c r="I33" i="4" s="1"/>
  <c r="I212" i="3"/>
  <c r="M263" i="3"/>
  <c r="Q299" i="3"/>
  <c r="P314" i="3"/>
  <c r="U314" i="3" s="1"/>
  <c r="Q356" i="3"/>
  <c r="Q283" i="3"/>
  <c r="Q395" i="3"/>
  <c r="P298" i="3"/>
  <c r="U298" i="3" s="1"/>
  <c r="R410" i="3"/>
  <c r="Q443" i="3"/>
  <c r="Q411" i="3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U270" i="3" s="1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U267" i="3" s="1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U265" i="3" s="1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U264" i="3" s="1"/>
  <c r="P269" i="3"/>
  <c r="U269" i="3" s="1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I35" i="4" s="1"/>
  <c r="G133" i="3"/>
  <c r="I192" i="3"/>
  <c r="I208" i="3"/>
  <c r="I224" i="3"/>
  <c r="I30" i="4" s="1"/>
  <c r="I240" i="3"/>
  <c r="I46" i="4" s="1"/>
  <c r="I219" i="3"/>
  <c r="I25" i="4" s="1"/>
  <c r="I235" i="3"/>
  <c r="I41" i="4" s="1"/>
  <c r="I193" i="3"/>
  <c r="I209" i="3"/>
  <c r="I225" i="3"/>
  <c r="I31" i="4" s="1"/>
  <c r="U262" i="3" l="1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<sst xmlns="http://schemas.openxmlformats.org/spreadsheetml/2006/main" count="195" uniqueCount="104">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</sst>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G13" zoomScaleNormal="100" zoomScaleSheetLayoutView="100" workbookViewId="0">
      <selection activeCell="Q28" sqref="Q28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5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6" si="0">EDATE(F21,-1)</f>
        <v>44531</v>
      </c>
      <c r="G20" s="25">
        <f>INDEX('Omkostningsindeks og vægte'!G$20:G$445,MATCH($F20,'Omkostningsindeks og vægte'!$F$20:$F$445,0))</f>
        <v>145.55540999999999</v>
      </c>
      <c r="H20" s="25">
        <f>INDEX('Omkostningsindeks og vægte'!H$20:H$445,MATCH($F20,'Omkostningsindeks og vægte'!$F$20:$F$445,0))</f>
        <v>140.18837675350701</v>
      </c>
      <c r="I20" s="25">
        <f>INDEX('Omkostningsindeks og vægte'!I$20:I$445,MATCH($F20,'Omkostningsindeks og vægte'!$F$20:$F$445,0))</f>
        <v>110.94797792537386</v>
      </c>
      <c r="J20" s="25">
        <f>INDEX('Omkostningsindeks og vægte'!J$20:J$445,MATCH($F20,'Omkostningsindeks og vægte'!$F$20:$F$445,0))</f>
        <v>0.49</v>
      </c>
      <c r="K20" s="25">
        <f>INDEX('Omkostningsindeks og vægte'!K$20:K$445,MATCH($F20,'Omkostningsindeks og vægte'!$F$20:$F$445,0))</f>
        <v>307.89999999999998</v>
      </c>
      <c r="L20" s="26">
        <f>INDEX('Omkostningsindeks og vægte'!L$20:L$445,MATCH($F20,'Omkostningsindeks og vægte'!$F$20:$F$445,0))</f>
        <v>137.71584222205468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44562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140.58216432865731</v>
      </c>
      <c r="I21" s="25">
        <f>INDEX('Omkostningsindeks og vægte'!I$20:I$445,MATCH($F21,'Omkostningsindeks og vægte'!$F$20:$F$445,0))</f>
        <v>110.84693240813765</v>
      </c>
      <c r="J21" s="25">
        <f>INDEX('Omkostningsindeks og vægte'!J$20:J$445,MATCH($F21,'Omkostningsindeks og vægte'!$F$20:$F$445,0))</f>
        <v>0.42</v>
      </c>
      <c r="K21" s="25">
        <f>INDEX('Omkostningsindeks og vægte'!K$20:K$445,MATCH($F21,'Omkostningsindeks og vægte'!$F$20:$F$445,0))</f>
        <v>287.846</v>
      </c>
      <c r="L21" s="26">
        <f>INDEX('Omkostningsindeks og vægte'!L$20:L$445,MATCH($F21,'Omkostningsindeks og vægte'!$F$20:$F$445,0))</f>
        <v>135.70474282368329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44593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139.92585170340681</v>
      </c>
      <c r="I22" s="25">
        <f>INDEX('Omkostningsindeks og vægte'!I$20:I$445,MATCH($F22,'Omkostningsindeks og vægte'!$F$20:$F$445,0))</f>
        <v>111.45320551155497</v>
      </c>
      <c r="J22" s="25">
        <f>INDEX('Omkostningsindeks og vægte'!J$20:J$445,MATCH($F22,'Omkostningsindeks og vægte'!$F$20:$F$445,0))</f>
        <v>0.54</v>
      </c>
      <c r="K22" s="25">
        <f>INDEX('Omkostningsindeks og vægte'!K$20:K$445,MATCH($F22,'Omkostningsindeks og vægte'!$F$20:$F$445,0))</f>
        <v>362.3</v>
      </c>
      <c r="L22" s="26">
        <f>INDEX('Omkostningsindeks og vægte'!L$20:L$445,MATCH($F22,'Omkostningsindeks og vægte'!$F$20:$F$445,0))</f>
        <v>144.73017776582452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44621</v>
      </c>
      <c r="G23" s="25">
        <f>INDEX('Omkostningsindeks og vægte'!G$20:G$445,MATCH($F23,'Omkostningsindeks og vægte'!$F$20:$F$445,0))</f>
        <v>146.36349000000001</v>
      </c>
      <c r="H23" s="25">
        <f>INDEX('Omkostningsindeks og vægte'!H$20:H$445,MATCH($F23,'Omkostningsindeks og vægte'!$F$20:$F$445,0))</f>
        <v>141.89478957915833</v>
      </c>
      <c r="I23" s="25">
        <f>INDEX('Omkostningsindeks og vægte'!I$20:I$445,MATCH($F23,'Omkostningsindeks og vægte'!$F$20:$F$445,0))</f>
        <v>114.38352551140548</v>
      </c>
      <c r="J23" s="25">
        <f>INDEX('Omkostningsindeks og vægte'!J$20:J$445,MATCH($F23,'Omkostningsindeks og vægte'!$F$20:$F$445,0))</f>
        <v>0.7</v>
      </c>
      <c r="K23" s="25">
        <f>INDEX('Omkostningsindeks og vægte'!K$20:K$445,MATCH($F23,'Omkostningsindeks og vægte'!$F$20:$F$445,0))</f>
        <v>296.3</v>
      </c>
      <c r="L23" s="26">
        <f>INDEX('Omkostningsindeks og vægte'!L$20:L$445,MATCH($F23,'Omkostningsindeks og vægte'!$F$20:$F$445,0))</f>
        <v>137.48316792202803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44652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143.33867735470943</v>
      </c>
      <c r="I24" s="25">
        <f>INDEX('Omkostningsindeks og vægte'!I$20:I$445,MATCH($F24,'Omkostningsindeks og vægte'!$F$20:$F$445,0))</f>
        <v>114.78770758035037</v>
      </c>
      <c r="J24" s="25">
        <f>INDEX('Omkostningsindeks og vægte'!J$20:J$445,MATCH($F24,'Omkostningsindeks og vægte'!$F$20:$F$445,0))</f>
        <v>1.04</v>
      </c>
      <c r="K24" s="25">
        <f>INDEX('Omkostningsindeks og vægte'!K$20:K$445,MATCH($F24,'Omkostningsindeks og vægte'!$F$20:$F$445,0))</f>
        <v>287.8</v>
      </c>
      <c r="L24" s="26">
        <f>INDEX('Omkostningsindeks og vægte'!L$20:L$445,MATCH($F24,'Omkostningsindeks og vægte'!$F$20:$F$445,0))</f>
        <v>137.20395154881459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44682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144.25751503006015</v>
      </c>
      <c r="I25" s="25">
        <f>INDEX('Omkostningsindeks og vægte'!I$20:I$445,MATCH($F25,'Omkostningsindeks og vægte'!$F$20:$F$445,0))</f>
        <v>114.98979861482283</v>
      </c>
      <c r="J25" s="25">
        <f>INDEX('Omkostningsindeks og vægte'!J$20:J$445,MATCH($F25,'Omkostningsindeks og vægte'!$F$20:$F$445,0))</f>
        <v>1.24</v>
      </c>
      <c r="K25" s="25">
        <f>INDEX('Omkostningsindeks og vægte'!K$20:K$445,MATCH($F25,'Omkostningsindeks og vægte'!$F$20:$F$445,0))</f>
        <v>399.3</v>
      </c>
      <c r="L25" s="26">
        <f>INDEX('Omkostningsindeks og vægte'!L$20:L$445,MATCH($F25,'Omkostningsindeks og vægte'!$F$20:$F$445,0))</f>
        <v>150.81176883621526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44713</v>
      </c>
      <c r="G26" s="25">
        <f>INDEX('Omkostningsindeks og vægte'!G$20:G$445,MATCH($F26,'Omkostningsindeks og vægte'!$F$20:$F$445,0))</f>
        <v>146.66651999999999</v>
      </c>
      <c r="H26" s="25">
        <f>INDEX('Omkostningsindeks og vægte'!H$20:H$445,MATCH($F26,'Omkostningsindeks og vægte'!$F$20:$F$445,0))</f>
        <v>146.62024048096194</v>
      </c>
      <c r="I26" s="25">
        <f>INDEX('Omkostningsindeks og vægte'!I$20:I$445,MATCH($F26,'Omkostningsindeks og vægte'!$F$20:$F$445,0))</f>
        <v>117.11175447678353</v>
      </c>
      <c r="J26" s="25">
        <f>INDEX('Omkostningsindeks og vægte'!J$20:J$445,MATCH($F26,'Omkostningsindeks og vægte'!$F$20:$F$445,0))</f>
        <v>1.58</v>
      </c>
      <c r="K26" s="25">
        <f>INDEX('Omkostningsindeks og vægte'!K$20:K$445,MATCH($F26,'Omkostningsindeks og vægte'!$F$20:$F$445,0))</f>
        <v>340.9</v>
      </c>
      <c r="L26" s="26">
        <f>INDEX('Omkostningsindeks og vægte'!L$20:L$445,MATCH($F26,'Omkostningsindeks og vægte'!$F$20:$F$445,0))</f>
        <v>144.64803932076401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44743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147.93286573146295</v>
      </c>
      <c r="I27" s="25">
        <f>INDEX('Omkostningsindeks og vægte'!I$20:I$445,MATCH($F27,'Omkostningsindeks og vægte'!$F$20:$F$445,0))</f>
        <v>117.31384551125596</v>
      </c>
      <c r="J27" s="25">
        <f>INDEX('Omkostningsindeks og vægte'!J$20:J$445,MATCH($F27,'Omkostningsindeks og vægte'!$F$20:$F$445,0))</f>
        <v>1.84</v>
      </c>
      <c r="K27" s="25">
        <f>INDEX('Omkostningsindeks og vægte'!K$20:K$445,MATCH($F27,'Omkostningsindeks og vægte'!$F$20:$F$445,0))</f>
        <v>312.60000000000002</v>
      </c>
      <c r="L27" s="26">
        <f>INDEX('Omkostningsindeks og vægte'!L$20:L$445,MATCH($F27,'Omkostningsindeks og vægte'!$F$20:$F$445,0))</f>
        <v>142.1063929021411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44774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149.11422845691382</v>
      </c>
      <c r="I28" s="25">
        <f>INDEX('Omkostningsindeks og vægte'!I$20:I$445,MATCH($F28,'Omkostningsindeks og vægte'!$F$20:$F$445,0))</f>
        <v>117.8190730974371</v>
      </c>
      <c r="J28" s="25">
        <f>INDEX('Omkostningsindeks og vægte'!J$20:J$445,MATCH($F28,'Omkostningsindeks og vægte'!$F$20:$F$445,0))</f>
        <v>2.0699999999999998</v>
      </c>
      <c r="K28" s="25">
        <f>INDEX('Omkostningsindeks og vægte'!K$20:K$445,MATCH($F28,'Omkostningsindeks og vægte'!$F$20:$F$445,0))</f>
        <v>340.9</v>
      </c>
      <c r="L28" s="26">
        <f>INDEX('Omkostningsindeks og vægte'!L$20:L$445,MATCH($F28,'Omkostningsindeks og vægte'!$F$20:$F$445,0))</f>
        <v>145.89355718732895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44805</v>
      </c>
      <c r="G29" s="25">
        <f>INDEX('Omkostningsindeks og vægte'!G$20:G$445,MATCH($F29,'Omkostningsindeks og vægte'!$F$20:$F$445,0))</f>
        <v>147.37359000000001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118.93057378703557</v>
      </c>
      <c r="J29" s="25">
        <f>INDEX('Omkostningsindeks og vægte'!J$20:J$445,MATCH($F29,'Omkostningsindeks og vægte'!$F$20:$F$445,0))</f>
        <v>1.9</v>
      </c>
      <c r="K29" s="25">
        <f>INDEX('Omkostningsindeks og vægte'!K$20:K$445,MATCH($F29,'Omkostningsindeks og vægte'!$F$20:$F$445,0))</f>
        <v>484.4</v>
      </c>
      <c r="L29" s="26">
        <f>INDEX('Omkostningsindeks og vægte'!L$20:L$445,MATCH($F29,'Omkostningsindeks og vægte'!$F$20:$F$445,0))</f>
        <v>162.9846086396995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44835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150.82064128256513</v>
      </c>
      <c r="I30" s="25">
        <f>INDEX('Omkostningsindeks og vægte'!I$20:I$445,MATCH($F30,'Omkostningsindeks og vægte'!$F$20:$F$445,0))</f>
        <v>119.63789240768914</v>
      </c>
      <c r="J30" s="25">
        <f>INDEX('Omkostningsindeks og vægte'!J$20:J$445,MATCH($F30,'Omkostningsindeks og vægte'!$F$20:$F$445,0))</f>
        <v>2.52</v>
      </c>
      <c r="K30" s="25">
        <f>INDEX('Omkostningsindeks og vægte'!K$20:K$445,MATCH($F30,'Omkostningsindeks og vægte'!$F$20:$F$445,0))</f>
        <v>628.9</v>
      </c>
      <c r="L30" s="26">
        <f>INDEX('Omkostningsindeks og vægte'!L$20:L$445,MATCH($F30,'Omkostningsindeks og vægte'!$F$20:$F$445,0))</f>
        <v>181.75812549431942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44866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119.73893792492535</v>
      </c>
      <c r="J31" s="25">
        <f>INDEX('Omkostningsindeks og vægte'!J$20:J$445,MATCH($F31,'Omkostningsindeks og vægte'!$F$20:$F$445,0))</f>
        <v>3.22</v>
      </c>
      <c r="K31" s="25">
        <f>INDEX('Omkostningsindeks og vægte'!K$20:K$445,MATCH($F31,'Omkostningsindeks og vægte'!$F$20:$F$445,0))</f>
        <v>527.5</v>
      </c>
      <c r="L31" s="26">
        <f>INDEX('Omkostningsindeks og vægte'!L$20:L$445,MATCH($F31,'Omkostningsindeks og vægte'!$F$20:$F$445,0))</f>
        <v>170.71297321702724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44896</v>
      </c>
      <c r="G32" s="25">
        <f>INDEX('Omkostningsindeks og vægte'!G$20:G$445,MATCH($F32,'Omkostningsindeks og vægte'!$F$20:$F$445,0))</f>
        <v>148.68671999999998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121.86089378688604</v>
      </c>
      <c r="J32" s="25">
        <f>INDEX('Omkostningsindeks og vægte'!J$20:J$445,MATCH($F32,'Omkostningsindeks og vægte'!$F$20:$F$445,0))</f>
        <v>3.06</v>
      </c>
      <c r="K32" s="25">
        <f>INDEX('Omkostningsindeks og vægte'!K$20:K$445,MATCH($F32,'Omkostningsindeks og vægte'!$F$20:$F$445,0))</f>
        <v>301.7</v>
      </c>
      <c r="L32" s="26">
        <f>INDEX('Omkostningsindeks og vægte'!L$20:L$445,MATCH($F32,'Omkostningsindeks og vægte'!$F$20:$F$445,0))</f>
        <v>143.93719079563343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44927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153.05210420841684</v>
      </c>
      <c r="I33" s="25">
        <f>INDEX('Omkostningsindeks og vægte'!I$20:I$445,MATCH($F33,'Omkostningsindeks og vægte'!$F$20:$F$445,0))</f>
        <v>122.16403033859473</v>
      </c>
      <c r="J33" s="25">
        <f>INDEX('Omkostningsindeks og vægte'!J$20:J$445,MATCH($F33,'Omkostningsindeks og vægte'!$F$20:$F$445,0))</f>
        <v>2.86</v>
      </c>
      <c r="K33" s="25">
        <f>INDEX('Omkostningsindeks og vægte'!K$20:K$445,MATCH($F33,'Omkostningsindeks og vægte'!$F$20:$F$445,0))</f>
        <v>318.2</v>
      </c>
      <c r="L33" s="26">
        <f>INDEX('Omkostningsindeks og vægte'!L$20:L$445,MATCH($F33,'Omkostningsindeks og vægte'!$F$20:$F$445,0))</f>
        <v>146.14524221518798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44958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152.13326653306615</v>
      </c>
      <c r="I34" s="25">
        <f>INDEX('Omkostningsindeks og vægte'!I$20:I$445,MATCH($F34,'Omkostningsindeks og vægte'!$F$20:$F$445,0))</f>
        <v>122.26507585583094</v>
      </c>
      <c r="J34" s="25">
        <f>INDEX('Omkostningsindeks og vægte'!J$20:J$445,MATCH($F34,'Omkostningsindeks og vægte'!$F$20:$F$445,0))</f>
        <v>3.33</v>
      </c>
      <c r="K34" s="25">
        <f>INDEX('Omkostningsindeks og vægte'!K$20:K$445,MATCH($F34,'Omkostningsindeks og vægte'!$F$20:$F$445,0))</f>
        <v>373.9</v>
      </c>
      <c r="L34" s="26">
        <f>INDEX('Omkostningsindeks og vægte'!L$20:L$445,MATCH($F34,'Omkostningsindeks og vægte'!$F$20:$F$445,0))</f>
        <v>153.31314362838549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44986</v>
      </c>
      <c r="G35" s="25">
        <f>INDEX('Omkostningsindeks og vægte'!G$20:G$445,MATCH($F35,'Omkostningsindeks og vægte'!$F$20:$F$445,0))</f>
        <v>149.69681999999997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3.26</v>
      </c>
      <c r="K35" s="25">
        <f>INDEX('Omkostningsindeks og vægte'!K$20:K$445,MATCH($F35,'Omkostningsindeks og vægte'!$F$20:$F$445,0))</f>
        <v>257.60000000000002</v>
      </c>
      <c r="L35" s="26">
        <f>INDEX('Omkostningsindeks og vægte'!L$20:L$445,MATCH($F35,'Omkostningsindeks og vægte'!$F$20:$F$445,0))</f>
        <v>139.58505460316945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45017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154.23346693386776</v>
      </c>
      <c r="I36" s="25">
        <f>INDEX('Omkostningsindeks og vægte'!I$20:I$445,MATCH($F36,'Omkostningsindeks og vægte'!$F$20:$F$445,0))</f>
        <v>123.57866757990186</v>
      </c>
      <c r="J36" s="25">
        <f>INDEX('Omkostningsindeks og vægte'!J$20:J$445,MATCH($F36,'Omkostningsindeks og vægte'!$F$20:$F$445,0))</f>
        <v>3.58</v>
      </c>
      <c r="K36" s="25">
        <f>INDEX('Omkostningsindeks og vægte'!K$20:K$445,MATCH($F36,'Omkostningsindeks og vægte'!$F$20:$F$445,0))</f>
        <v>232.8</v>
      </c>
      <c r="L36" s="26">
        <f>INDEX('Omkostningsindeks og vægte'!L$20:L$445,MATCH($F36,'Omkostningsindeks og vægte'!$F$20:$F$445,0))</f>
        <v>137.76729247464692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45047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124.1849406833192</v>
      </c>
      <c r="J37" s="25">
        <f>INDEX('Omkostningsindeks og vægte'!J$20:J$445,MATCH($F37,'Omkostningsindeks og vægte'!$F$20:$F$445,0))</f>
        <v>3.32</v>
      </c>
      <c r="K37" s="25">
        <f>INDEX('Omkostningsindeks og vægte'!K$20:K$445,MATCH($F37,'Omkostningsindeks og vægte'!$F$20:$F$445,0))</f>
        <v>212.4</v>
      </c>
      <c r="L37" s="26">
        <f>INDEX('Omkostningsindeks og vægte'!L$20:L$445,MATCH($F37,'Omkostningsindeks og vægte'!$F$20:$F$445,0))</f>
        <v>135.04987246814218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45078</v>
      </c>
      <c r="G38" s="25">
        <f>INDEX('Omkostningsindeks og vægte'!G$20:G$445,MATCH($F38,'Omkostningsindeks og vægte'!$F$20:$F$445,0))</f>
        <v>150.90894</v>
      </c>
      <c r="H38" s="25">
        <f>INDEX('Omkostningsindeks og vægte'!H$20:H$445,MATCH($F38,'Omkostningsindeks og vægte'!$F$20:$F$445,0))</f>
        <v>154.36472945891785</v>
      </c>
      <c r="I38" s="25">
        <f>INDEX('Omkostningsindeks og vægte'!I$20:I$445,MATCH($F38,'Omkostningsindeks og vægte'!$F$20:$F$445,0))</f>
        <v>124.28598620055541</v>
      </c>
      <c r="J38" s="25">
        <f>INDEX('Omkostningsindeks og vægte'!J$20:J$445,MATCH($F38,'Omkostningsindeks og vægte'!$F$20:$F$445,0))</f>
        <v>3.35</v>
      </c>
      <c r="K38" s="25">
        <f>INDEX('Omkostningsindeks og vægte'!K$20:K$445,MATCH($F38,'Omkostningsindeks og vægte'!$F$20:$F$445,0))</f>
        <v>209.4</v>
      </c>
      <c r="L38" s="26">
        <f>INDEX('Omkostningsindeks og vægte'!L$20:L$445,MATCH($F38,'Omkostningsindeks og vægte'!$F$20:$F$445,0))</f>
        <v>134.76713729001608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45108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152.26452905811624</v>
      </c>
      <c r="I39" s="25">
        <f>INDEX('Omkostningsindeks og vægte'!I$20:I$445,MATCH($F39,'Omkostningsindeks og vægte'!$F$20:$F$445,0))</f>
        <v>123.98284964884677</v>
      </c>
      <c r="J39" s="25">
        <f>INDEX('Omkostningsindeks og vægte'!J$20:J$445,MATCH($F39,'Omkostningsindeks og vægte'!$F$20:$F$445,0))</f>
        <v>3.45</v>
      </c>
      <c r="K39" s="25">
        <f>INDEX('Omkostningsindeks og vægte'!K$20:K$445,MATCH($F39,'Omkostningsindeks og vægte'!$F$20:$F$445,0))</f>
        <v>184.6</v>
      </c>
      <c r="L39" s="26">
        <f>INDEX('Omkostningsindeks og vægte'!L$20:L$445,MATCH($F39,'Omkostningsindeks og vægte'!$F$20:$F$445,0))</f>
        <v>132.54817739256833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45139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152.78957915831666</v>
      </c>
      <c r="I40" s="25">
        <f>INDEX('Omkostningsindeks og vægte'!I$20:I$445,MATCH($F40,'Omkostningsindeks og vægte'!$F$20:$F$445,0))</f>
        <v>124.58912275226409</v>
      </c>
      <c r="J40" s="25">
        <f>INDEX('Omkostningsindeks og vægte'!J$20:J$445,MATCH($F40,'Omkostningsindeks og vægte'!$F$20:$F$445,0))</f>
        <v>3.69</v>
      </c>
      <c r="K40" s="25">
        <f>INDEX('Omkostningsindeks og vægte'!K$20:K$445,MATCH($F40,'Omkostningsindeks og vægte'!$F$20:$F$445,0))</f>
        <v>184.4</v>
      </c>
      <c r="L40" s="26">
        <f>INDEX('Omkostningsindeks og vægte'!L$20:L$445,MATCH($F40,'Omkostningsindeks og vægte'!$F$20:$F$445,0))</f>
        <v>132.91900076819664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45170</v>
      </c>
      <c r="G41" s="25">
        <f>INDEX('Omkostningsindeks og vægte'!G$20:G$445,MATCH($F41,'Omkostningsindeks og vægte'!$F$20:$F$445,0))</f>
        <v>152.32308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125.90271447633499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193.6</v>
      </c>
      <c r="L41" s="26">
        <f>INDEX('Omkostningsindeks og vægte'!L$20:L$445,MATCH($F41,'Omkostningsindeks og vægte'!$F$20:$F$445,0))</f>
        <v>134.30216344092895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45200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125.59957792462635</v>
      </c>
      <c r="J42" s="25">
        <f>INDEX('Omkostningsindeks og vægte'!J$20:J$445,MATCH($F42,'Omkostningsindeks og vægte'!$F$20:$F$445,0))</f>
        <v>3.67</v>
      </c>
      <c r="K42" s="25">
        <f>INDEX('Omkostningsindeks og vægte'!K$20:K$445,MATCH($F42,'Omkostningsindeks og vægte'!$F$20:$F$445,0))</f>
        <v>203.4</v>
      </c>
      <c r="L42" s="26">
        <f>INDEX('Omkostningsindeks og vægte'!L$20:L$445,MATCH($F42,'Omkostningsindeks og vægte'!$F$20:$F$445,0))</f>
        <v>135.81435943301605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45231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154.10220440881764</v>
      </c>
      <c r="I43" s="25">
        <f>INDEX('Omkostningsindeks og vægte'!I$20:I$445,MATCH($F43,'Omkostningsindeks og vægte'!$F$20:$F$445,0))</f>
        <v>125.29644137291767</v>
      </c>
      <c r="J43" s="25">
        <f>INDEX('Omkostningsindeks og vægte'!J$20:J$445,MATCH($F43,'Omkostningsindeks og vægte'!$F$20:$F$445,0))</f>
        <v>3.81</v>
      </c>
      <c r="K43" s="25">
        <f>INDEX('Omkostningsindeks og vægte'!K$20:K$445,MATCH($F43,'Omkostningsindeks og vægte'!$F$20:$F$445,0))</f>
        <v>206</v>
      </c>
      <c r="L43" s="26">
        <f>INDEX('Omkostningsindeks og vægte'!L$20:L$445,MATCH($F43,'Omkostningsindeks og vægte'!$F$20:$F$445,0))</f>
        <v>136.24451904135134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45261</v>
      </c>
      <c r="G44" s="25">
        <f>INDEX('Omkostningsindeks og vægte'!G$20:G$445,MATCH($F44,'Omkostningsindeks og vægte'!$F$20:$F$445,0))</f>
        <v>153.13115999999999</v>
      </c>
      <c r="H44" s="25">
        <f>INDEX('Omkostningsindeks og vægte'!H$20:H$445,MATCH($F44,'Omkostningsindeks og vægte'!$F$20:$F$445,0))</f>
        <v>154.49599198396794</v>
      </c>
      <c r="I44" s="25">
        <f>INDEX('Omkostningsindeks og vægte'!I$20:I$445,MATCH($F44,'Omkostningsindeks og vægte'!$F$20:$F$445,0))</f>
        <v>125.19539585568144</v>
      </c>
      <c r="J44" s="25">
        <f>INDEX('Omkostningsindeks og vægte'!J$20:J$445,MATCH($F44,'Omkostningsindeks og vægte'!$F$20:$F$445,0))</f>
        <v>3.78</v>
      </c>
      <c r="K44" s="25">
        <f>INDEX('Omkostningsindeks og vægte'!K$20:K$445,MATCH($F44,'Omkostningsindeks og vægte'!$F$20:$F$445,0))</f>
        <v>220.2</v>
      </c>
      <c r="L44" s="26">
        <f>INDEX('Omkostningsindeks og vægte'!L$20:L$445,MATCH($F44,'Omkostningsindeks og vægte'!$F$20:$F$445,0))</f>
        <v>137.91513821257186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45292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153.97094188376755</v>
      </c>
      <c r="I45" s="25">
        <f>INDEX('Omkostningsindeks og vægte'!I$20:I$445,MATCH($F45,'Omkostningsindeks og vægte'!$F$20:$F$445,0))</f>
        <v>125.2015771995201</v>
      </c>
      <c r="J45" s="25">
        <f>INDEX('Omkostningsindeks og vægte'!J$20:J$445,MATCH($F45,'Omkostningsindeks og vægte'!$F$20:$F$445,0))</f>
        <v>3.51</v>
      </c>
      <c r="K45" s="25">
        <f>INDEX('Omkostningsindeks og vægte'!K$20:K$445,MATCH($F45,'Omkostningsindeks og vægte'!$F$20:$F$445,0))</f>
        <v>229.8</v>
      </c>
      <c r="L45" s="26">
        <f>INDEX('Omkostningsindeks og vægte'!L$20:L$445,MATCH($F45,'Omkostningsindeks og vægte'!$F$20:$F$445,0))</f>
        <v>139.70474557394462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45323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153.18336673346695</v>
      </c>
      <c r="I46" s="25">
        <f>INDEX('Omkostningsindeks og vægte'!I$20:I$445,MATCH($F46,'Omkostningsindeks og vægte'!$F$20:$F$445,0))</f>
        <v>124.99882160891359</v>
      </c>
      <c r="J46" s="25">
        <f>INDEX('Omkostningsindeks og vægte'!J$20:J$445,MATCH($F46,'Omkostningsindeks og vægte'!$F$20:$F$445,0))</f>
        <v>3.18</v>
      </c>
      <c r="K46" s="25">
        <f>INDEX('Omkostningsindeks og vægte'!K$20:K$445,MATCH($F46,'Omkostningsindeks og vægte'!$F$20:$F$445,0))</f>
        <v>210.3</v>
      </c>
      <c r="L46" s="26">
        <f>INDEX('Omkostningsindeks og vægte'!L$20:L$445,MATCH($F46,'Omkostningsindeks og vægte'!$F$20:$F$445,0))</f>
        <v>136.89487900297311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45352</v>
      </c>
      <c r="G47" s="25">
        <f>INDEX('Omkostningsindeks og vægte'!G$20:G$445,MATCH($F47,'Omkostningsindeks og vægte'!$F$20:$F$445,0))</f>
        <v>155.05035000000001</v>
      </c>
      <c r="H47" s="25">
        <f>INDEX('Omkostningsindeks og vægte'!H$20:H$445,MATCH($F47,'Omkostningsindeks og vægte'!$F$20:$F$445,0))</f>
        <v>154.62725450901803</v>
      </c>
      <c r="I47" s="25">
        <f>INDEX('Omkostningsindeks og vægte'!I$20:I$445,MATCH($F47,'Omkostningsindeks og vægte'!$F$20:$F$445,0))</f>
        <v>123.98504365588104</v>
      </c>
      <c r="J47" s="25">
        <f>INDEX('Omkostningsindeks og vægte'!J$20:J$445,MATCH($F47,'Omkostningsindeks og vægte'!$F$20:$F$445,0))</f>
        <v>3.23</v>
      </c>
      <c r="K47" s="25">
        <f>INDEX('Omkostningsindeks og vægte'!K$20:K$445,MATCH($F47,'Omkostningsindeks og vægte'!$F$20:$F$445,0))</f>
        <v>198.6</v>
      </c>
      <c r="L47" s="26">
        <f>INDEX('Omkostningsindeks og vægte'!L$20:L$445,MATCH($F47,'Omkostningsindeks og vægte'!$F$20:$F$445,0))</f>
        <v>135.57095948397628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45383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124.28917704179081</v>
      </c>
      <c r="J48" s="25">
        <f>INDEX('Omkostningsindeks og vægte'!J$20:J$445,MATCH($F48,'Omkostningsindeks og vægte'!$F$20:$F$445,0))</f>
        <v>3.38</v>
      </c>
      <c r="K48" s="25">
        <f>INDEX('Omkostningsindeks og vægte'!K$20:K$445,MATCH($F48,'Omkostningsindeks og vægte'!$F$20:$F$445,0))</f>
        <v>185.5</v>
      </c>
      <c r="L48" s="26">
        <f>INDEX('Omkostningsindeks og vægte'!L$20:L$445,MATCH($F48,'Omkostningsindeks og vægte'!$F$20:$F$445,0))</f>
        <v>135.00834126758068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45413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155.41482965931866</v>
      </c>
      <c r="I49" s="25">
        <f>INDEX('Omkostningsindeks og vægte'!I$20:I$445,MATCH($F49,'Omkostningsindeks og vægte'!$F$20:$F$445,0))</f>
        <v>123.88366586057779</v>
      </c>
      <c r="J49" s="25">
        <f>INDEX('Omkostningsindeks og vægte'!J$20:J$445,MATCH($F49,'Omkostningsindeks og vægte'!$F$20:$F$445,0))</f>
        <v>3.39</v>
      </c>
      <c r="K49" s="25">
        <f>INDEX('Omkostningsindeks og vægte'!K$20:K$445,MATCH($F49,'Omkostningsindeks og vægte'!$F$20:$F$445,0))</f>
        <v>187.2</v>
      </c>
      <c r="L49" s="26">
        <f>INDEX('Omkostningsindeks og vægte'!L$20:L$445,MATCH($F49,'Omkostningsindeks og vægte'!$F$20:$F$445,0))</f>
        <v>135.18571483599544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45444</v>
      </c>
      <c r="G50" s="25">
        <f>INDEX('Omkostningsindeks og vægte'!G$20:G$445,MATCH($F50,'Omkostningsindeks og vægte'!$F$20:$F$445,0))</f>
        <v>156.36348000000001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124.39055483709407</v>
      </c>
      <c r="J50" s="25">
        <f>INDEX('Omkostningsindeks og vægte'!J$20:J$445,MATCH($F50,'Omkostningsindeks og vægte'!$F$20:$F$445,0))</f>
        <v>3.43</v>
      </c>
      <c r="K50" s="25">
        <f>INDEX('Omkostningsindeks og vægte'!K$20:K$445,MATCH($F50,'Omkostningsindeks og vægte'!$F$20:$F$445,0))</f>
        <v>204</v>
      </c>
      <c r="L50" s="26">
        <f>INDEX('Omkostningsindeks og vægte'!L$20:L$445,MATCH($F50,'Omkostningsindeks og vægte'!$F$20:$F$445,0))</f>
        <v>137.29210357842908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45474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3.49</v>
      </c>
      <c r="K51" s="25">
        <f>INDEX('Omkostningsindeks og vægte'!K$20:K$445,MATCH($F51,'Omkostningsindeks og vægte'!$F$20:$F$445,0))</f>
        <v>210.3</v>
      </c>
      <c r="L51" s="26">
        <f>INDEX('Omkostningsindeks og vægte'!L$20:L$445,MATCH($F51,'Omkostningsindeks og vægte'!$F$20:$F$445,0))</f>
        <v>138.8900439647856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45505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155.54609218436875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3.4</v>
      </c>
      <c r="K52" s="25">
        <f>INDEX('Omkostningsindeks og vægte'!K$20:K$445,MATCH($F52,'Omkostningsindeks og vægte'!$F$20:$F$445,0))</f>
        <v>216.4</v>
      </c>
      <c r="L52" s="26">
        <f>INDEX('Omkostningsindeks og vægte'!L$20:L$445,MATCH($F52,'Omkostningsindeks og vægte'!$F$20:$F$445,0))</f>
        <v>139.50302689380626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45536</v>
      </c>
      <c r="G53" s="25">
        <f>INDEX('Omkostningsindeks og vægte'!G$20:G$445,MATCH($F53,'Omkostningsindeks og vægte'!$F$20:$F$445,0))</f>
        <v>157.67660999999998</v>
      </c>
      <c r="H53" s="25">
        <f>INDEX('Omkostningsindeks og vægte'!H$20:H$445,MATCH($F53,'Omkostningsindeks og vægte'!$F$20:$F$445,0))</f>
        <v>157.25250501002006</v>
      </c>
      <c r="I53" s="25">
        <f>INDEX('Omkostningsindeks og vægte'!I$20:I$445,MATCH($F53,'Omkostningsindeks og vægte'!$F$20:$F$445,0))</f>
        <v>125.10019940421685</v>
      </c>
      <c r="J53" s="25">
        <f>INDEX('Omkostningsindeks og vægte'!J$20:J$445,MATCH($F53,'Omkostningsindeks og vægte'!$F$20:$F$445,0))</f>
        <v>3.12</v>
      </c>
      <c r="K53" s="25">
        <f>INDEX('Omkostningsindeks og vægte'!K$20:K$445,MATCH($F53,'Omkostningsindeks og vægte'!$F$20:$F$445,0))</f>
        <v>212</v>
      </c>
      <c r="L53" s="26">
        <f>INDEX('Omkostningsindeks og vægte'!L$20:L$445,MATCH($F53,'Omkostningsindeks og vægte'!$F$20:$F$445,0))</f>
        <v>138.76400220844329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45566</v>
      </c>
      <c r="G54" s="25">
        <f>INDEX('Omkostningsindeks og vægte'!G$20:G$445,MATCH($F54,'Omkostningsindeks og vægte'!$F$20:$F$445,0))</f>
        <v>160.50489000000002</v>
      </c>
      <c r="H54" s="25">
        <f>INDEX('Omkostningsindeks og vægte'!H$20:H$445,MATCH($F54,'Omkostningsindeks og vægte'!$F$20:$F$445,0))</f>
        <v>156.59619238476955</v>
      </c>
      <c r="I54" s="25">
        <f>INDEX('Omkostningsindeks og vægte'!I$20:I$445,MATCH($F54,'Omkostningsindeks og vægte'!$F$20:$F$445,0))</f>
        <v>125.30295499482335</v>
      </c>
      <c r="J54" s="25">
        <f>INDEX('Omkostningsindeks og vægte'!J$20:J$445,MATCH($F54,'Omkostningsindeks og vægte'!$F$20:$F$445,0))</f>
        <v>3.05</v>
      </c>
      <c r="K54" s="25">
        <f>INDEX('Omkostningsindeks og vægte'!K$20:K$445,MATCH($F54,'Omkostningsindeks og vægte'!$F$20:$F$445,0))</f>
        <v>226.9</v>
      </c>
      <c r="L54" s="26">
        <f>INDEX('Omkostningsindeks og vægte'!L$20:L$445,MATCH($F54,'Omkostningsindeks og vægte'!$F$20:$F$445,0))</f>
        <v>141.98568117017152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45597</v>
      </c>
      <c r="G55" s="25">
        <f>INDEX('Omkostningsindeks og vægte'!G$20:G$445,MATCH($F55,'Omkostningsindeks og vægte'!$F$20:$F$445,0))</f>
        <v>160.50489000000002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226.6</v>
      </c>
      <c r="L55" s="26">
        <f>INDEX('Omkostningsindeks og vægte'!L$20:L$445,MATCH($F55,'Omkostningsindeks og vægte'!$F$20:$F$445,0))</f>
        <v>141.6148951017696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45627</v>
      </c>
      <c r="G56" s="25">
        <f>INDEX('Omkostningsindeks og vægte'!G$20:G$445,MATCH($F56,'Omkostningsindeks og vægte'!$F$20:$F$445,0))</f>
        <v>160.50489000000002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124.59331042770059</v>
      </c>
      <c r="J56" s="25">
        <f>INDEX('Omkostningsindeks og vægte'!J$20:J$445,MATCH($F56,'Omkostningsindeks og vægte'!$F$20:$F$445,0))</f>
        <v>2.9</v>
      </c>
      <c r="K56" s="25">
        <f>INDEX('Omkostningsindeks og vægte'!K$20:K$445,MATCH($F56,'Omkostningsindeks og vægte'!$F$20:$F$445,0))</f>
        <v>228.6</v>
      </c>
      <c r="L56" s="26">
        <f>INDEX('Omkostningsindeks og vægte'!L$20:L$445,MATCH($F56,'Omkostningsindeks og vægte'!$F$20:$F$445,0))</f>
        <v>141.96088270659277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45658</v>
      </c>
      <c r="G57" s="25">
        <f>INDEX('Omkostningsindeks og vægte'!G$20:G$445,MATCH($F57,'Omkostningsindeks og vægte'!$F$20:$F$445,0))</f>
        <v>161.11095</v>
      </c>
      <c r="H57" s="25">
        <f>INDEX('Omkostningsindeks og vægte'!H$20:H$445,MATCH($F57,'Omkostningsindeks og vægte'!$F$20:$F$445,0))</f>
        <v>156.46492985971946</v>
      </c>
      <c r="I57" s="25">
        <f>INDEX('Omkostningsindeks og vægte'!I$20:I$445,MATCH($F57,'Omkostningsindeks og vægte'!$F$20:$F$445,0))</f>
        <v>124.89744381361034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232.9</v>
      </c>
      <c r="L57" s="26">
        <f>INDEX('Omkostningsindeks og vægte'!L$20:L$445,MATCH($F57,'Omkostningsindeks og vægte'!$F$20:$F$445,0))</f>
        <v>142.51014146513387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45689</v>
      </c>
      <c r="G58" s="27">
        <f>INDEX('Omkostningsindeks og vægte'!G$20:G$445,MATCH($F58,'Omkostningsindeks og vægte'!$F$20:$F$445,0))</f>
        <v>161.11095</v>
      </c>
      <c r="H58" s="25">
        <f>INDEX('Omkostningsindeks og vægte'!H$20:H$445,MATCH($F58,'Omkostningsindeks og vægte'!$F$20:$F$445,0))</f>
        <v>156.07114228456916</v>
      </c>
      <c r="I58" s="25">
        <f>INDEX('Omkostningsindeks og vægte'!I$20:I$445,MATCH($F58,'Omkostningsindeks og vægte'!$F$20:$F$445,0))</f>
        <v>125.20157719952012</v>
      </c>
      <c r="J58" s="25">
        <f>INDEX('Omkostningsindeks og vægte'!J$20:J$445,MATCH($F58,'Omkostningsindeks og vægte'!$F$20:$F$445,0))</f>
        <v>2.82</v>
      </c>
      <c r="K58" s="25">
        <f>INDEX('Omkostningsindeks og vægte'!K$20:K$445,MATCH($F58,'Omkostningsindeks og vægte'!$F$20:$F$445,0))</f>
        <v>235.8</v>
      </c>
      <c r="L58" s="26">
        <f>INDEX('Omkostningsindeks og vægte'!L$20:L$445,MATCH($F58,'Omkostningsindeks og vægte'!$F$20:$F$445,0))</f>
        <v>143.04497297601324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45717</v>
      </c>
      <c r="G59" s="25">
        <f>INDEX('Omkostningsindeks og vægte'!G$20:G$445,MATCH($F59,'Omkostningsindeks og vægte'!$F$20:$F$445,0))</f>
        <v>161.11095</v>
      </c>
      <c r="H59" s="25">
        <f>INDEX('Omkostningsindeks og vægte'!H$20:H$445,MATCH($F59,'Omkostningsindeks og vægte'!$F$20:$F$445,0))</f>
        <v>156.98997995991985</v>
      </c>
      <c r="I59" s="25">
        <f>INDEX('Omkostningsindeks og vægte'!I$20:I$445,MATCH($F59,'Omkostningsindeks og vægte'!$F$20:$F$445,0))</f>
        <v>124.43144447509424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241.4</v>
      </c>
      <c r="L59" s="26">
        <f>INDEX('Omkostningsindeks og vægte'!L$20:L$445,MATCH($F59,'Omkostningsindeks og vægte'!$F$20:$F$445,0))</f>
        <v>143.59069250800684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45748</v>
      </c>
      <c r="G60" s="25">
        <f>INDEX('Omkostningsindeks og vægte'!G$20:G$445,MATCH($F60,'Omkostningsindeks og vægte'!$F$20:$F$445,0))</f>
        <v>162.53213720930231</v>
      </c>
      <c r="H60" s="25">
        <f>INDEX('Omkostningsindeks og vægte'!H$20:H$445,MATCH($F60,'Omkostningsindeks og vægte'!$F$20:$F$445,0))</f>
        <v>158.56513026052104</v>
      </c>
      <c r="I60" s="25">
        <f>INDEX('Omkostningsindeks og vægte'!I$20:I$445,MATCH($F60,'Omkostningsindeks og vægte'!$F$20:$F$445,0))</f>
        <v>124.21140655382972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248.9</v>
      </c>
      <c r="L60" s="26">
        <f>INDEX('Omkostningsindeks og vægte'!L$20:L$445,MATCH($F60,'Omkostningsindeks og vægte'!$F$20:$F$445,0))</f>
        <v>145.30712794449039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45778</v>
      </c>
      <c r="G61" s="25">
        <f>INDEX('Omkostningsindeks og vægte'!G$20:G$445,MATCH($F61,'Omkostningsindeks og vægte'!$F$20:$F$445,0))</f>
        <v>162.53213720930231</v>
      </c>
      <c r="H61" s="25">
        <f>INDEX('Omkostningsindeks og vægte'!H$20:H$445,MATCH($F61,'Omkostningsindeks og vægte'!$F$20:$F$445,0))</f>
        <v>157.77755511022045</v>
      </c>
      <c r="I61" s="25">
        <f>INDEX('Omkostningsindeks og vægte'!I$20:I$445,MATCH($F61,'Omkostningsindeks og vægte'!$F$20:$F$445,0))</f>
        <v>124.10138759319744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227.5</v>
      </c>
      <c r="L61" s="26">
        <f>INDEX('Omkostningsindeks og vægte'!L$20:L$445,MATCH($F61,'Omkostningsindeks og vægte'!$F$20:$F$445,0))</f>
        <v>142.77023250323899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45809</v>
      </c>
      <c r="G62" s="25">
        <f>INDEX('Omkostningsindeks og vægte'!G$20:G$445,MATCH($F62,'Omkostningsindeks og vægte'!$F$20:$F$445,0))</f>
        <v>162.53213720930231</v>
      </c>
      <c r="H62" s="25">
        <f>INDEX('Omkostningsindeks og vægte'!H$20:H$445,MATCH($F62,'Omkostningsindeks og vægte'!$F$20:$F$445,0))</f>
        <v>157.90881763527054</v>
      </c>
      <c r="I62" s="25">
        <f>INDEX('Omkostningsindeks og vægte'!I$20:I$445,MATCH($F62,'Omkostningsindeks og vægte'!$F$20:$F$445,0))</f>
        <v>126.08172888457825</v>
      </c>
      <c r="J62" s="25">
        <f>INDEX('Omkostningsindeks og vægte'!J$20:J$445,MATCH($F62,'Omkostningsindeks og vægte'!$F$20:$F$445,0))</f>
        <v>2.61</v>
      </c>
      <c r="K62" s="25">
        <f>INDEX('Omkostningsindeks og vægte'!K$20:K$445,MATCH($F62,'Omkostningsindeks og vægte'!$F$20:$F$445,0))</f>
        <v>200</v>
      </c>
      <c r="L62" s="26">
        <f>INDEX('Omkostningsindeks og vægte'!L$20:L$445,MATCH($F62,'Omkostningsindeks og vægte'!$F$20:$F$445,0))</f>
        <v>139.51296790284567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45839</v>
      </c>
      <c r="G63" s="25">
        <f>INDEX('Omkostningsindeks og vægte'!G$20:G$445,MATCH($F63,'Omkostningsindeks og vægte'!$F$20:$F$445,0))</f>
        <v>163.17813139534883</v>
      </c>
      <c r="H63" s="25">
        <f>INDEX('Omkostningsindeks og vægte'!H$20:H$445,MATCH($F63,'Omkostningsindeks og vægte'!$F$20:$F$445,0))</f>
        <v>158.04008016032066</v>
      </c>
      <c r="I63" s="25">
        <f>INDEX('Omkostningsindeks og vægte'!I$20:I$445,MATCH($F63,'Omkostningsindeks og vægte'!$F$20:$F$445,0))</f>
        <v>126.41178576647506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198.5</v>
      </c>
      <c r="L63" s="26">
        <f>INDEX('Omkostningsindeks og vægte'!L$20:L$445,MATCH($F63,'Omkostningsindeks og vægte'!$F$20:$F$445,0))</f>
        <v>139.80645511018673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45870</v>
      </c>
      <c r="G64" s="25">
        <f>INDEX('Omkostningsindeks og vægte'!G$20:G$445,MATCH($F64,'Omkostningsindeks og vægte'!$F$20:$F$445,0))</f>
        <v>163.17813139534883</v>
      </c>
      <c r="H64" s="25">
        <f>INDEX('Omkostningsindeks og vægte'!H$20:H$445,MATCH($F64,'Omkostningsindeks og vægte'!$F$20:$F$445,0))</f>
        <v>158.43386773547095</v>
      </c>
      <c r="I64" s="25">
        <f>INDEX('Omkostningsindeks og vægte'!I$20:I$445,MATCH($F64,'Omkostningsindeks og vægte'!$F$20:$F$445,0))</f>
        <v>125.86169096331372</v>
      </c>
      <c r="J64" s="25">
        <f>INDEX('Omkostningsindeks og vægte'!J$20:J$445,MATCH($F64,'Omkostningsindeks og vægte'!$F$20:$F$445,0))</f>
        <v>2.75</v>
      </c>
      <c r="K64" s="25">
        <f>INDEX('Omkostningsindeks og vægte'!K$20:K$445,MATCH($F64,'Omkostningsindeks og vægte'!$F$20:$F$445,0))</f>
        <v>203.2</v>
      </c>
      <c r="L64" s="26">
        <f>INDEX('Omkostningsindeks og vægte'!L$20:L$445,MATCH($F64,'Omkostningsindeks og vægte'!$F$20:$F$445,0))</f>
        <v>140.44289602048642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45901</v>
      </c>
      <c r="G65" s="25">
        <f>INDEX('Omkostningsindeks og vægte'!G$20:G$445,MATCH($F65,'Omkostningsindeks og vægte'!$F$20:$F$445,0))</f>
        <v>163.17813139534883</v>
      </c>
      <c r="H65" s="25">
        <f>INDEX('Omkostningsindeks og vægte'!H$20:H$445,MATCH($F65,'Omkostningsindeks og vægte'!$F$20:$F$445,0))</f>
        <v>160.79659318637275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196.8</v>
      </c>
      <c r="L65" s="26">
        <f>INDEX('Omkostningsindeks og vægte'!L$20:L$445,MATCH($F65,'Omkostningsindeks og vægte'!$F$20:$F$445,0))</f>
        <v>139.80996126768949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 t="shared" si="0"/>
        <v>45931</v>
      </c>
      <c r="G66" s="30">
        <f>INDEX('Omkostningsindeks og vægte'!G$20:G$445,MATCH($F66,'Omkostningsindeks og vægte'!$F$20:$F$445,0))</f>
        <v>166.7956988372093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2.73</v>
      </c>
      <c r="K66" s="30">
        <f>INDEX('Omkostningsindeks og vægte'!K$20:K$445,MATCH($F66,'Omkostningsindeks og vægte'!$F$20:$F$445,0))</f>
        <v>193.9</v>
      </c>
      <c r="L66" s="31">
        <f>INDEX('Omkostningsindeks og vægte'!L$20:L$445,MATCH($F66,'Omkostningsindeks og vægte'!$F$20:$F$445,0))</f>
        <v>141.28799799030543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88</v>
      </c>
      <c r="F67" s="24">
        <v>45962</v>
      </c>
      <c r="G67" s="33">
        <v>166.7956988372093</v>
      </c>
      <c r="H67" s="33">
        <v>159.74789310730091</v>
      </c>
      <c r="I67" s="33">
        <v>125.43627043388025</v>
      </c>
      <c r="J67" s="33">
        <v>2.72</v>
      </c>
      <c r="K67" s="33">
        <v>194.00052691880586</v>
      </c>
      <c r="L67" s="33">
        <v>141.36022423721488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45992</v>
      </c>
      <c r="G68" s="33">
        <v>166.7956988372093</v>
      </c>
      <c r="H68" s="33">
        <v>159.74929324090141</v>
      </c>
      <c r="I68" s="33">
        <v>126.2259993854767</v>
      </c>
      <c r="J68" s="33">
        <v>2.7100000000000004</v>
      </c>
      <c r="K68" s="33">
        <v>194.10110595551478</v>
      </c>
      <c r="L68" s="33">
        <v>141.43291465268609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46023</v>
      </c>
      <c r="G69" s="33">
        <v>167.23409413702942</v>
      </c>
      <c r="H69" s="33">
        <v>159.86861380972755</v>
      </c>
      <c r="I69" s="33">
        <v>126.32028060413981</v>
      </c>
      <c r="J69" s="33">
        <v>2.7100000000000004</v>
      </c>
      <c r="K69" s="33">
        <v>194.20173713714718</v>
      </c>
      <c r="L69" s="33">
        <v>141.70410526430689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46054</v>
      </c>
      <c r="G70" s="33">
        <v>167.67364168741861</v>
      </c>
      <c r="H70" s="33">
        <v>159.98802350194109</v>
      </c>
      <c r="I70" s="33">
        <v>126.41463224370065</v>
      </c>
      <c r="J70" s="33">
        <v>2.7100000000000004</v>
      </c>
      <c r="K70" s="33">
        <v>194.3024204907374</v>
      </c>
      <c r="L70" s="33">
        <v>141.97595138961654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46082</v>
      </c>
      <c r="G71" s="33">
        <v>168.11434451687964</v>
      </c>
      <c r="H71" s="33">
        <v>160.10752238411038</v>
      </c>
      <c r="I71" s="33">
        <v>126.50905435675827</v>
      </c>
      <c r="J71" s="33">
        <v>2.7100000000000004</v>
      </c>
      <c r="K71" s="33">
        <v>194.40315604333387</v>
      </c>
      <c r="L71" s="33">
        <v>142.24845471452718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46113</v>
      </c>
      <c r="G72" s="33">
        <v>168.5562056618752</v>
      </c>
      <c r="H72" s="33">
        <v>160.22711052285356</v>
      </c>
      <c r="I72" s="33">
        <v>126.60354699595099</v>
      </c>
      <c r="J72" s="33">
        <v>2.7100000000000004</v>
      </c>
      <c r="K72" s="33">
        <v>193.69377141515133</v>
      </c>
      <c r="L72" s="33">
        <v>142.4251678333041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46143</v>
      </c>
      <c r="G73" s="33">
        <v>168.99922816684878</v>
      </c>
      <c r="H73" s="33">
        <v>160.3467879848385</v>
      </c>
      <c r="I73" s="33">
        <v>126.6981102139565</v>
      </c>
      <c r="J73" s="33">
        <v>2.7100000000000004</v>
      </c>
      <c r="K73" s="33">
        <v>192.98697535888783</v>
      </c>
      <c r="L73" s="33">
        <v>142.60284347944838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46174</v>
      </c>
      <c r="G74" s="33">
        <v>169.44341508424577</v>
      </c>
      <c r="H74" s="33">
        <v>160.46655483678285</v>
      </c>
      <c r="I74" s="33">
        <v>126.79274406349178</v>
      </c>
      <c r="J74" s="33">
        <v>2.7100000000000004</v>
      </c>
      <c r="K74" s="33">
        <v>192.28275842874439</v>
      </c>
      <c r="L74" s="33">
        <v>142.78148222440143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46204</v>
      </c>
      <c r="G75" s="33">
        <v>169.88876947453437</v>
      </c>
      <c r="H75" s="33">
        <v>160.58641114545409</v>
      </c>
      <c r="I75" s="33">
        <v>126.88744859731322</v>
      </c>
      <c r="J75" s="33">
        <v>2.7100000000000004</v>
      </c>
      <c r="K75" s="33">
        <v>192.25712312704673</v>
      </c>
      <c r="L75" s="33">
        <v>143.04156225691628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46235</v>
      </c>
      <c r="G76" s="33">
        <v>170.33529440622672</v>
      </c>
      <c r="H76" s="33">
        <v>160.70635697766963</v>
      </c>
      <c r="I76" s="33">
        <v>126.98222386821661</v>
      </c>
      <c r="J76" s="33">
        <v>2.7100000000000004</v>
      </c>
      <c r="K76" s="33">
        <v>192.2314912430694</v>
      </c>
      <c r="L76" s="33">
        <v>143.30230216150062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46266</v>
      </c>
      <c r="G77" s="33">
        <v>170.78299295590006</v>
      </c>
      <c r="H77" s="33">
        <v>160.82639240029673</v>
      </c>
      <c r="I77" s="33">
        <v>127.07706992903715</v>
      </c>
      <c r="J77" s="33">
        <v>2.7100000000000004</v>
      </c>
      <c r="K77" s="33">
        <v>192.20586277635675</v>
      </c>
      <c r="L77" s="33">
        <v>143.56370364739524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46296</v>
      </c>
      <c r="G78" s="34">
        <v>171.23186820821789</v>
      </c>
      <c r="H78" s="34">
        <v>160.94651748025262</v>
      </c>
      <c r="I78" s="34">
        <v>127.17198683264954</v>
      </c>
      <c r="J78" s="34">
        <v>2.7100000000000004</v>
      </c>
      <c r="K78" s="34">
        <v>192.67569922259688</v>
      </c>
      <c r="L78" s="34">
        <v>143.88475193976149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46327</v>
      </c>
      <c r="G79" s="34">
        <v>171.68192325595126</v>
      </c>
      <c r="H79" s="34">
        <v>161.0667322845045</v>
      </c>
      <c r="I79" s="34">
        <v>127.26697463196794</v>
      </c>
      <c r="J79" s="34">
        <v>2.7100000000000004</v>
      </c>
      <c r="K79" s="34">
        <v>193.14668415766573</v>
      </c>
      <c r="L79" s="34">
        <v>144.20660156350738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46357</v>
      </c>
      <c r="G80" s="34">
        <v>172.13316120000007</v>
      </c>
      <c r="H80" s="34">
        <v>161.1870368800696</v>
      </c>
      <c r="I80" s="34">
        <v>127.36203337994606</v>
      </c>
      <c r="J80" s="34">
        <v>2.7100000000000004</v>
      </c>
      <c r="K80" s="34">
        <v>193.6188203889798</v>
      </c>
      <c r="L80" s="34">
        <v>144.5292545756036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O80" sqref="O80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85</v>
      </c>
      <c r="H19" s="73" t="s">
        <v>9</v>
      </c>
      <c r="I19" s="73" t="s">
        <v>10</v>
      </c>
      <c r="J19" s="73" t="s">
        <v>11</v>
      </c>
      <c r="K19" s="73" t="s">
        <v>37</v>
      </c>
      <c r="L19" s="73" t="s">
        <v>4</v>
      </c>
      <c r="M19" s="74" t="s">
        <v>13</v>
      </c>
      <c r="N19" s="12"/>
      <c r="O19" s="72" t="s">
        <v>3</v>
      </c>
      <c r="P19" s="73" t="s">
        <v>69</v>
      </c>
      <c r="Q19" s="73" t="s">
        <v>9</v>
      </c>
      <c r="R19" s="73" t="s">
        <v>10</v>
      </c>
      <c r="S19" s="73" t="s">
        <v>11</v>
      </c>
      <c r="T19" s="73" t="s">
        <v>37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t="str" cm="1">
        <f t="array" ref="H264">IF(H505="","",
H505*LOOKUP($F264,_xlfn._xlws.FILTER($F$454:$F$463,H$454:H$463&lt;&gt;""),_xlfn._xlws.FILTER(H$454:H$463,H$454:H$463&lt;&gt;"")))</f>
        <v/>
      </c>
      <c r="I264" s="90" t="str" cm="1">
        <f t="array" ref="I264">IF(I505="","",
I505*LOOKUP($F264,_xlfn._xlws.FILTER($F$454:$F$463,I$454:I$463&lt;&gt;""),_xlfn._xlws.FILTER(I$454:I$463,I$454:I$463&lt;&gt;"")))</f>
        <v/>
      </c>
      <c r="J264" s="91" t="str">
        <f t="shared" si="6"/>
        <v/>
      </c>
      <c r="K264" s="92" t="str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/>
      </c>
      <c r="L264" s="86" t="str">
        <f t="shared" si="7"/>
        <v/>
      </c>
      <c r="M264" s="78" t="str">
        <f t="shared" si="5"/>
        <v/>
      </c>
      <c r="N264" s="12"/>
      <c r="O264" s="24">
        <v>45962</v>
      </c>
      <c r="P264" s="87" t="str">
        <f t="shared" si="8"/>
        <v/>
      </c>
      <c r="Q264" s="87" t="str">
        <f t="shared" si="9"/>
        <v/>
      </c>
      <c r="R264" s="87" t="str">
        <f t="shared" si="10"/>
        <v/>
      </c>
      <c r="S264" s="87" t="str">
        <f t="shared" si="11"/>
        <v/>
      </c>
      <c r="T264" s="87" t="str">
        <f t="shared" si="12"/>
        <v/>
      </c>
      <c r="U264" s="78" t="str">
        <f t="shared" si="13"/>
        <v/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t="str" cm="1">
        <f t="array" ref="H265">IF(H506="","",
H506*LOOKUP($F265,_xlfn._xlws.FILTER($F$454:$F$463,H$454:H$463&lt;&gt;""),_xlfn._xlws.FILTER(H$454:H$463,H$454:H$463&lt;&gt;"")))</f>
        <v/>
      </c>
      <c r="I265" s="90" t="str" cm="1">
        <f t="array" ref="I265">IF(I506="","",
I506*LOOKUP($F265,_xlfn._xlws.FILTER($F$454:$F$463,I$454:I$463&lt;&gt;""),_xlfn._xlws.FILTER(I$454:I$463,I$454:I$463&lt;&gt;"")))</f>
        <v/>
      </c>
      <c r="J265" s="91" t="str">
        <f t="shared" si="6"/>
        <v/>
      </c>
      <c r="K265" s="92" t="str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/>
      </c>
      <c r="L265" s="86" t="str">
        <f t="shared" si="7"/>
        <v/>
      </c>
      <c r="M265" s="78" t="str">
        <f t="shared" si="5"/>
        <v/>
      </c>
      <c r="N265" s="12"/>
      <c r="O265" s="24">
        <v>45992</v>
      </c>
      <c r="P265" s="87" t="str">
        <f t="shared" si="8"/>
        <v/>
      </c>
      <c r="Q265" s="87" t="str">
        <f t="shared" si="9"/>
        <v/>
      </c>
      <c r="R265" s="87" t="str">
        <f t="shared" si="10"/>
        <v/>
      </c>
      <c r="S265" s="87" t="str">
        <f t="shared" si="11"/>
        <v/>
      </c>
      <c r="T265" s="87" t="str">
        <f t="shared" si="12"/>
        <v/>
      </c>
      <c r="U265" s="78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9" t="str" cm="1">
        <f t="array" ref="G266">IF(G507="","",
G507*LOOKUP($F266,_xlfn._xlws.FILTER($F$454:$F$463,G$454:G$463&lt;&gt;""),_xlfn._xlws.FILTER(G$454:G$463,G$454:G$463&lt;&gt;"")))</f>
        <v/>
      </c>
      <c r="H266" s="89" t="str" cm="1">
        <f t="array" ref="H266">IF(H507="","",
H507*LOOKUP($F266,_xlfn._xlws.FILTER($F$454:$F$463,H$454:H$463&lt;&gt;""),_xlfn._xlws.FILTER(H$454:H$463,H$454:H$463&lt;&gt;"")))</f>
        <v/>
      </c>
      <c r="I266" s="90" t="str" cm="1">
        <f t="array" ref="I266">IF(I507="","",
I507*LOOKUP($F266,_xlfn._xlws.FILTER($F$454:$F$463,I$454:I$463&lt;&gt;""),_xlfn._xlws.FILTER(I$454:I$463,I$454:I$463&lt;&gt;"")))</f>
        <v/>
      </c>
      <c r="J266" s="91" t="str">
        <f t="shared" si="6"/>
        <v/>
      </c>
      <c r="K266" s="92" t="str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/>
      </c>
      <c r="L266" s="86" t="str">
        <f t="shared" si="7"/>
        <v/>
      </c>
      <c r="M266" s="78" t="str">
        <f t="shared" si="5"/>
        <v/>
      </c>
      <c r="N266" s="12"/>
      <c r="O266" s="24">
        <v>46023</v>
      </c>
      <c r="P266" s="87" t="str">
        <f t="shared" si="8"/>
        <v/>
      </c>
      <c r="Q266" s="87" t="str">
        <f t="shared" si="9"/>
        <v/>
      </c>
      <c r="R266" s="87" t="str">
        <f t="shared" si="10"/>
        <v/>
      </c>
      <c r="S266" s="87" t="str">
        <f t="shared" si="11"/>
        <v/>
      </c>
      <c r="T266" s="87" t="str">
        <f t="shared" si="12"/>
        <v/>
      </c>
      <c r="U266" s="78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9" t="str" cm="1">
        <f t="array" ref="G267">IF(G508="","",
G508*LOOKUP($F267,_xlfn._xlws.FILTER($F$454:$F$463,G$454:G$463&lt;&gt;""),_xlfn._xlws.FILTER(G$454:G$463,G$454:G$463&lt;&gt;"")))</f>
        <v/>
      </c>
      <c r="H267" s="89" t="str" cm="1">
        <f t="array" ref="H267">IF(H508="","",
H508*LOOKUP($F267,_xlfn._xlws.FILTER($F$454:$F$463,H$454:H$463&lt;&gt;""),_xlfn._xlws.FILTER(H$454:H$463,H$454:H$463&lt;&gt;"")))</f>
        <v/>
      </c>
      <c r="I267" s="90" t="str" cm="1">
        <f t="array" ref="I267">IF(I508="","",
I508*LOOKUP($F267,_xlfn._xlws.FILTER($F$454:$F$463,I$454:I$463&lt;&gt;""),_xlfn._xlws.FILTER(I$454:I$463,I$454:I$463&lt;&gt;"")))</f>
        <v/>
      </c>
      <c r="J267" s="91" t="str">
        <f t="shared" si="6"/>
        <v/>
      </c>
      <c r="K267" s="92" t="str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/>
      </c>
      <c r="L267" s="86" t="str">
        <f t="shared" si="7"/>
        <v/>
      </c>
      <c r="M267" s="78" t="str">
        <f t="shared" si="5"/>
        <v/>
      </c>
      <c r="N267" s="12"/>
      <c r="O267" s="24">
        <v>46054</v>
      </c>
      <c r="P267" s="87" t="str">
        <f t="shared" si="8"/>
        <v/>
      </c>
      <c r="Q267" s="87" t="str">
        <f t="shared" si="9"/>
        <v/>
      </c>
      <c r="R267" s="87" t="str">
        <f t="shared" si="10"/>
        <v/>
      </c>
      <c r="S267" s="87" t="str">
        <f t="shared" si="11"/>
        <v/>
      </c>
      <c r="T267" s="87" t="str">
        <f t="shared" si="12"/>
        <v/>
      </c>
      <c r="U267" s="78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9" t="str" cm="1">
        <f t="array" ref="G268">IF(G509="","",
G509*LOOKUP($F268,_xlfn._xlws.FILTER($F$454:$F$463,G$454:G$463&lt;&gt;""),_xlfn._xlws.FILTER(G$454:G$463,G$454:G$463&lt;&gt;"")))</f>
        <v/>
      </c>
      <c r="H268" s="89" t="str" cm="1">
        <f t="array" ref="H268">IF(H509="","",
H509*LOOKUP($F268,_xlfn._xlws.FILTER($F$454:$F$463,H$454:H$463&lt;&gt;""),_xlfn._xlws.FILTER(H$454:H$463,H$454:H$463&lt;&gt;"")))</f>
        <v/>
      </c>
      <c r="I268" s="90" t="str" cm="1">
        <f t="array" ref="I268">IF(I509="","",
I509*LOOKUP($F268,_xlfn._xlws.FILTER($F$454:$F$463,I$454:I$463&lt;&gt;""),_xlfn._xlws.FILTER(I$454:I$463,I$454:I$463&lt;&gt;"")))</f>
        <v/>
      </c>
      <c r="J268" s="91" t="str">
        <f t="shared" si="6"/>
        <v/>
      </c>
      <c r="K268" s="9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6" t="str">
        <f t="shared" si="7"/>
        <v/>
      </c>
      <c r="M268" s="78" t="str">
        <f t="shared" si="5"/>
        <v/>
      </c>
      <c r="N268" s="12"/>
      <c r="O268" s="24">
        <v>46082</v>
      </c>
      <c r="P268" s="87" t="str">
        <f t="shared" si="8"/>
        <v/>
      </c>
      <c r="Q268" s="87" t="str">
        <f t="shared" si="9"/>
        <v/>
      </c>
      <c r="R268" s="87" t="str">
        <f t="shared" si="10"/>
        <v/>
      </c>
      <c r="S268" s="87" t="str">
        <f t="shared" si="11"/>
        <v/>
      </c>
      <c r="T268" s="87" t="str">
        <f t="shared" si="12"/>
        <v/>
      </c>
      <c r="U268" s="78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9" t="str" cm="1">
        <f t="array" ref="G269">IF(G510="","",
G510*LOOKUP($F269,_xlfn._xlws.FILTER($F$454:$F$463,G$454:G$463&lt;&gt;""),_xlfn._xlws.FILTER(G$454:G$463,G$454:G$463&lt;&gt;"")))</f>
        <v/>
      </c>
      <c r="H269" s="89" t="str" cm="1">
        <f t="array" ref="H269">IF(H510="","",
H510*LOOKUP($F269,_xlfn._xlws.FILTER($F$454:$F$463,H$454:H$463&lt;&gt;""),_xlfn._xlws.FILTER(H$454:H$463,H$454:H$463&lt;&gt;"")))</f>
        <v/>
      </c>
      <c r="I269" s="90" t="str" cm="1">
        <f t="array" ref="I269">IF(I510="","",
I510*LOOKUP($F269,_xlfn._xlws.FILTER($F$454:$F$463,I$454:I$463&lt;&gt;""),_xlfn._xlws.FILTER(I$454:I$463,I$454:I$463&lt;&gt;"")))</f>
        <v/>
      </c>
      <c r="J269" s="91" t="str">
        <f t="shared" si="6"/>
        <v/>
      </c>
      <c r="K269" s="9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6" t="str">
        <f t="shared" si="7"/>
        <v/>
      </c>
      <c r="M269" s="78" t="str">
        <f t="shared" si="5"/>
        <v/>
      </c>
      <c r="N269" s="12"/>
      <c r="O269" s="24">
        <v>46113</v>
      </c>
      <c r="P269" s="87" t="str">
        <f t="shared" si="8"/>
        <v/>
      </c>
      <c r="Q269" s="87" t="str">
        <f t="shared" si="9"/>
        <v/>
      </c>
      <c r="R269" s="87" t="str">
        <f t="shared" si="10"/>
        <v/>
      </c>
      <c r="S269" s="87" t="str">
        <f t="shared" si="11"/>
        <v/>
      </c>
      <c r="T269" s="87" t="str">
        <f t="shared" si="12"/>
        <v/>
      </c>
      <c r="U269" s="78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9" t="str" cm="1">
        <f t="array" ref="G270">IF(G511="","",
G511*LOOKUP($F270,_xlfn._xlws.FILTER($F$454:$F$463,G$454:G$463&lt;&gt;""),_xlfn._xlws.FILTER(G$454:G$463,G$454:G$463&lt;&gt;"")))</f>
        <v/>
      </c>
      <c r="H270" s="89" t="str" cm="1">
        <f t="array" ref="H270">IF(H511="","",
H511*LOOKUP($F270,_xlfn._xlws.FILTER($F$454:$F$463,H$454:H$463&lt;&gt;""),_xlfn._xlws.FILTER(H$454:H$463,H$454:H$463&lt;&gt;"")))</f>
        <v/>
      </c>
      <c r="I270" s="90" t="str" cm="1">
        <f t="array" ref="I270">IF(I511="","",
I511*LOOKUP($F270,_xlfn._xlws.FILTER($F$454:$F$463,I$454:I$463&lt;&gt;""),_xlfn._xlws.FILTER(I$454:I$463,I$454:I$463&lt;&gt;"")))</f>
        <v/>
      </c>
      <c r="J270" s="91" t="str">
        <f t="shared" si="6"/>
        <v/>
      </c>
      <c r="K270" s="9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6" t="str">
        <f t="shared" si="7"/>
        <v/>
      </c>
      <c r="M270" s="78" t="str">
        <f t="shared" si="5"/>
        <v/>
      </c>
      <c r="N270" s="12"/>
      <c r="O270" s="24">
        <v>46143</v>
      </c>
      <c r="P270" s="87" t="str">
        <f t="shared" si="8"/>
        <v/>
      </c>
      <c r="Q270" s="87" t="str">
        <f t="shared" si="9"/>
        <v/>
      </c>
      <c r="R270" s="87" t="str">
        <f t="shared" si="10"/>
        <v/>
      </c>
      <c r="S270" s="87" t="str">
        <f t="shared" si="11"/>
        <v/>
      </c>
      <c r="T270" s="87" t="str">
        <f t="shared" si="12"/>
        <v/>
      </c>
      <c r="U270" s="78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9" t="str" cm="1">
        <f t="array" ref="G271">IF(G512="","",
G512*LOOKUP($F271,_xlfn._xlws.FILTER($F$454:$F$463,G$454:G$463&lt;&gt;""),_xlfn._xlws.FILTER(G$454:G$463,G$454:G$463&lt;&gt;"")))</f>
        <v/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4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89</v>
      </c>
      <c r="G453" s="101" t="s">
        <v>85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/>
      <c r="G457" s="105"/>
      <c r="H457" s="105"/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91</v>
      </c>
      <c r="G466" s="74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89</v>
      </c>
      <c r="G467" s="109" t="s">
        <v>65</v>
      </c>
      <c r="H467" s="110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93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94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95</v>
      </c>
      <c r="G481" s="7"/>
      <c r="H481" s="7"/>
      <c r="I481" s="7"/>
      <c r="J481" s="7"/>
      <c r="K481" s="12"/>
      <c r="L481" s="115" t="s">
        <v>96</v>
      </c>
      <c r="M481" s="12"/>
      <c r="N481" s="12"/>
      <c r="O481" s="12"/>
      <c r="P481" s="69" t="s">
        <v>97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85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98</v>
      </c>
      <c r="N482" s="12"/>
      <c r="O482" s="40"/>
      <c r="P482" s="118" t="s">
        <v>3</v>
      </c>
      <c r="Q482" s="101" t="s">
        <v>85</v>
      </c>
      <c r="R482" s="119" t="s">
        <v>9</v>
      </c>
      <c r="S482" s="119" t="s">
        <v>10</v>
      </c>
      <c r="T482" s="119" t="s">
        <v>11</v>
      </c>
      <c r="U482" s="119" t="s">
        <v>37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/>
      <c r="I505" s="34"/>
      <c r="J505" s="34"/>
      <c r="K505" s="12"/>
      <c r="L505" s="24">
        <v>45962</v>
      </c>
      <c r="M505" s="34"/>
      <c r="N505" s="12"/>
      <c r="O505" s="12"/>
      <c r="P505" s="24">
        <v>45962</v>
      </c>
      <c r="Q505" s="34">
        <v>53.587199665938591</v>
      </c>
      <c r="R505" s="34"/>
      <c r="S505" s="34"/>
      <c r="T505" s="34"/>
      <c r="U505" s="34"/>
      <c r="V505" s="122"/>
      <c r="W505" s="12"/>
    </row>
    <row r="506" spans="5:23" s="100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12"/>
      <c r="O506" s="12"/>
      <c r="P506" s="24">
        <v>45992</v>
      </c>
      <c r="Q506" s="34">
        <v>53.587199665938591</v>
      </c>
      <c r="R506" s="34"/>
      <c r="S506" s="34"/>
      <c r="T506" s="34"/>
      <c r="U506" s="34"/>
      <c r="V506" s="122"/>
      <c r="W506" s="12"/>
    </row>
    <row r="507" spans="5:23" s="100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2"/>
      <c r="O507" s="12"/>
      <c r="P507" s="24">
        <v>46023</v>
      </c>
      <c r="Q507" s="34"/>
      <c r="R507" s="34"/>
      <c r="S507" s="34"/>
      <c r="T507" s="34"/>
      <c r="U507" s="34"/>
      <c r="V507" s="122"/>
      <c r="W507" s="12"/>
    </row>
    <row r="508" spans="5:23" s="100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/>
      <c r="R508" s="34"/>
      <c r="S508" s="34"/>
      <c r="T508" s="34"/>
      <c r="U508" s="34"/>
      <c r="V508" s="122"/>
      <c r="W508" s="12"/>
    </row>
    <row r="509" spans="5:23" s="100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/>
      <c r="R509" s="34"/>
      <c r="S509" s="34"/>
      <c r="T509" s="34"/>
      <c r="U509" s="34"/>
      <c r="V509" s="122"/>
      <c r="W509" s="12"/>
    </row>
    <row r="510" spans="5:23" s="100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22"/>
      <c r="W510" s="12"/>
    </row>
    <row r="511" spans="5:23" s="100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22"/>
      <c r="W511" s="12"/>
    </row>
    <row r="512" spans="5:23" s="100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80" sqref="O80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5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100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102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103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9" t="s">
        <v>47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50" t="s">
        <v>48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49</v>
      </c>
      <c r="J66" s="50" t="s">
        <v>50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49</v>
      </c>
      <c r="J67" s="52" t="s">
        <v>51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1">
        <v>42339</v>
      </c>
      <c r="G68" s="3" t="s">
        <v>52</v>
      </c>
      <c r="H68" s="3"/>
      <c r="I68" s="3"/>
      <c r="J68" s="52" t="s">
        <v>53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49</v>
      </c>
      <c r="H69" s="3"/>
      <c r="I69" s="3"/>
      <c r="J69" s="52" t="s">
        <v>54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79</v>
      </c>
      <c r="H70" s="3"/>
      <c r="I70" s="3"/>
      <c r="J70" s="52" t="s">
        <v>80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79</v>
      </c>
      <c r="H71" s="3"/>
      <c r="I71" s="3"/>
      <c r="J71" s="52" t="s">
        <v>81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82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83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84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70</v>
      </c>
      <c r="H75" s="3"/>
      <c r="I75" s="3"/>
      <c r="J75" s="52" t="s">
        <v>76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49</v>
      </c>
      <c r="H76" s="3"/>
      <c r="I76" s="3"/>
      <c r="J76" s="52" t="s">
        <v>77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/>
      <c r="G77" s="3"/>
      <c r="H77" s="3"/>
      <c r="I77" s="3"/>
      <c r="J77" s="52"/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/>
      <c r="G78" s="3"/>
      <c r="H78" s="3"/>
      <c r="I78" s="3"/>
      <c r="J78" s="52"/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/>
      <c r="G79" s="3"/>
      <c r="H79" s="3"/>
      <c r="I79" s="3"/>
      <c r="J79" s="52"/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4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8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60</v>
      </c>
      <c r="I98" s="61" t="s">
        <v>3</v>
      </c>
      <c r="J98" s="20"/>
      <c r="K98" s="62" t="s">
        <v>61</v>
      </c>
      <c r="L98" s="45"/>
      <c r="M98" s="62" t="s">
        <v>62</v>
      </c>
      <c r="N98" s="62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64</v>
      </c>
      <c r="G99" s="50"/>
      <c r="H99" s="52" t="s">
        <v>49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64</v>
      </c>
      <c r="G100" s="50"/>
      <c r="H100" s="52" t="s">
        <v>49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64</v>
      </c>
      <c r="G101" s="50"/>
      <c r="H101" s="52" t="s">
        <v>49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64</v>
      </c>
      <c r="G102" s="50"/>
      <c r="H102" s="52" t="s">
        <v>46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64</v>
      </c>
      <c r="G103" s="50"/>
      <c r="H103" s="52" t="s">
        <v>46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65</v>
      </c>
      <c r="G104" s="50"/>
      <c r="H104" s="52" t="s">
        <v>46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65</v>
      </c>
      <c r="G105" s="50"/>
      <c r="H105" s="52" t="s">
        <v>46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65</v>
      </c>
      <c r="G106" s="50"/>
      <c r="H106" s="52" t="s">
        <v>46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65</v>
      </c>
      <c r="G107" s="50"/>
      <c r="H107" s="52" t="s">
        <v>46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65</v>
      </c>
      <c r="G108" s="50"/>
      <c r="H108" s="52" t="s">
        <v>46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2025-09-17T12:02:31Z</cp:lastPrinted>
  <dcterms:created xsi:type="dcterms:W3CDTF">2024-09-24T07:20:07Z</dcterms:created>
  <dcterms:modified xsi:type="dcterms:W3CDTF">2025-09-22T07:01:12Z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