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3AD41BA6-7859-4D3E-9246-FEC8C832D3A1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vægte'!$A$1:$W$695</definedName>
    <definedName name="_xlnm.Print_Area" localSheetId="0">'Prognose og aktuelt indeks'!$A$1:$M$84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I222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184" i="3" l="1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5" i="4"/>
  <c r="J56" i="4"/>
  <c r="J50" i="4"/>
  <c r="J52" i="4"/>
  <c r="J57" i="4"/>
  <c r="J58" i="4"/>
  <c r="J54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47" i="4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H47" i="4" l="1"/>
  <c r="I46" i="4"/>
  <c r="J59" i="4"/>
  <c r="F44" i="4"/>
  <c r="K45" i="4"/>
  <c r="J45" i="4"/>
  <c r="I45" i="4"/>
  <c r="G45" i="4"/>
  <c r="G252" i="3" a="1"/>
  <c r="G252" i="3" s="1"/>
  <c r="G254" i="3" a="1"/>
  <c r="G254" i="3" s="1"/>
  <c r="G243" i="3" a="1"/>
  <c r="G243" i="3" s="1"/>
  <c r="G46" i="4" s="1"/>
  <c r="G249" i="3" a="1"/>
  <c r="G249" i="3" s="1"/>
  <c r="G52" i="4" s="1"/>
  <c r="H257" i="3" a="1"/>
  <c r="H257" i="3" s="1"/>
  <c r="H60" i="4" s="1"/>
  <c r="G257" i="3" a="1"/>
  <c r="G257" i="3" s="1"/>
  <c r="I247" i="3" a="1"/>
  <c r="I247" i="3" s="1"/>
  <c r="I50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6" i="4" s="1"/>
  <c r="G253" i="3" a="1"/>
  <c r="G253" i="3" s="1"/>
  <c r="I249" i="3" a="1"/>
  <c r="I249" i="3" s="1"/>
  <c r="I52" i="4" s="1"/>
  <c r="G245" i="3" a="1"/>
  <c r="G245" i="3" s="1"/>
  <c r="H242" i="3" a="1"/>
  <c r="H242" i="3" s="1"/>
  <c r="H46" i="4" s="1"/>
  <c r="H249" i="3" a="1"/>
  <c r="H249" i="3" s="1"/>
  <c r="H52" i="4" s="1"/>
  <c r="I245" i="3" a="1"/>
  <c r="I245" i="3" s="1"/>
  <c r="I48" i="4" s="1"/>
  <c r="J257" i="3"/>
  <c r="H49" i="4"/>
  <c r="I49" i="4"/>
  <c r="H54" i="4"/>
  <c r="H51" i="4"/>
  <c r="H56" i="4"/>
  <c r="I257" i="3" a="1"/>
  <c r="I257" i="3" s="1"/>
  <c r="I60" i="4" s="1"/>
  <c r="H58" i="4"/>
  <c r="I58" i="4"/>
  <c r="H55" i="4"/>
  <c r="I59" i="4"/>
  <c r="L253" i="3"/>
  <c r="H59" i="4"/>
  <c r="H50" i="4"/>
  <c r="I54" i="4"/>
  <c r="H57" i="4"/>
  <c r="H53" i="4"/>
  <c r="G54" i="4"/>
  <c r="I57" i="4"/>
  <c r="F13" i="5"/>
  <c r="G60" i="4" l="1"/>
  <c r="G57" i="4"/>
  <c r="H45" i="4"/>
  <c r="G48" i="4"/>
  <c r="G47" i="4"/>
  <c r="J60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G59" i="4"/>
  <c r="P253" i="3"/>
  <c r="R253" i="3"/>
  <c r="Q253" i="3"/>
  <c r="G56" i="4"/>
  <c r="G53" i="4"/>
  <c r="F43" i="4"/>
  <c r="L44" i="4"/>
  <c r="K44" i="4"/>
  <c r="J44" i="4"/>
  <c r="G44" i="4"/>
  <c r="I44" i="4"/>
  <c r="H44" i="4"/>
  <c r="J258" i="3"/>
  <c r="J61" i="4" s="1"/>
  <c r="I258" i="3" a="1"/>
  <c r="I258" i="3" s="1"/>
  <c r="H258" i="3" a="1"/>
  <c r="H258" i="3" s="1"/>
  <c r="H61" i="4" s="1"/>
  <c r="G58" i="4"/>
  <c r="H48" i="4"/>
  <c r="G51" i="4"/>
  <c r="G49" i="4"/>
  <c r="G258" i="3" a="1"/>
  <c r="G258" i="3" s="1"/>
  <c r="L242" i="3"/>
  <c r="L45" i="4" s="1"/>
  <c r="L249" i="3"/>
  <c r="R249" i="3" s="1"/>
  <c r="L244" i="3"/>
  <c r="L248" i="3"/>
  <c r="L256" i="3"/>
  <c r="L59" i="4" s="1"/>
  <c r="L252" i="3"/>
  <c r="P252" i="3" s="1"/>
  <c r="L246" i="3"/>
  <c r="L251" i="3"/>
  <c r="L245" i="3"/>
  <c r="P245" i="3" s="1"/>
  <c r="L247" i="3"/>
  <c r="R247" i="3" s="1"/>
  <c r="L250" i="3"/>
  <c r="P250" i="3" s="1"/>
  <c r="I61" i="4" l="1"/>
  <c r="G61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L58" i="4"/>
  <c r="M252" i="3"/>
  <c r="L55" i="4"/>
  <c r="M249" i="3"/>
  <c r="M256" i="3"/>
  <c r="M253" i="3"/>
  <c r="L51" i="4"/>
  <c r="M245" i="3"/>
  <c r="L57" i="4"/>
  <c r="M251" i="3"/>
  <c r="L54" i="4"/>
  <c r="M248" i="3"/>
  <c r="L48" i="4"/>
  <c r="M242" i="3"/>
  <c r="L52" i="4"/>
  <c r="M246" i="3"/>
  <c r="L50" i="4"/>
  <c r="M244" i="3"/>
  <c r="L257" i="3"/>
  <c r="L60" i="4" s="1"/>
  <c r="L56" i="4"/>
  <c r="M250" i="3"/>
  <c r="L53" i="4"/>
  <c r="M247" i="3"/>
  <c r="H259" i="3" a="1"/>
  <c r="H259" i="3" s="1"/>
  <c r="H62" i="4" s="1"/>
  <c r="G259" i="3" a="1"/>
  <c r="G259" i="3" s="1"/>
  <c r="J259" i="3"/>
  <c r="J62" i="4" l="1"/>
  <c r="I62" i="4"/>
  <c r="G62" i="4"/>
  <c r="U254" i="3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G260" i="3" a="1"/>
  <c r="G260" i="3" s="1"/>
  <c r="U250" i="3"/>
  <c r="U246" i="3"/>
  <c r="U245" i="3"/>
  <c r="I260" i="3" a="1"/>
  <c r="I260" i="3" s="1"/>
  <c r="I63" i="4" s="1"/>
  <c r="H260" i="3" a="1"/>
  <c r="H260" i="3" s="1"/>
  <c r="H63" i="4" s="1"/>
  <c r="U251" i="3"/>
  <c r="U248" i="3"/>
  <c r="U247" i="3"/>
  <c r="U242" i="3"/>
  <c r="M257" i="3"/>
  <c r="U244" i="3"/>
  <c r="U256" i="3"/>
  <c r="L258" i="3"/>
  <c r="L61" i="4" s="1"/>
  <c r="J63" i="4" l="1"/>
  <c r="G63" i="4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I261" i="3" a="1"/>
  <c r="I261" i="3" s="1"/>
  <c r="I64" i="4" s="1"/>
  <c r="H261" i="3" a="1"/>
  <c r="H261" i="3" s="1"/>
  <c r="H64" i="4" s="1"/>
  <c r="M258" i="3"/>
  <c r="U257" i="3"/>
  <c r="J261" i="3"/>
  <c r="L259" i="3"/>
  <c r="L62" i="4" s="1"/>
  <c r="G64" i="4" l="1"/>
  <c r="J64" i="4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65" i="4" s="1"/>
  <c r="G262" i="3" a="1"/>
  <c r="G262" i="3" s="1"/>
  <c r="G65" i="4" s="1"/>
  <c r="U258" i="3"/>
  <c r="M259" i="3"/>
  <c r="J262" i="3"/>
  <c r="I262" i="3" a="1"/>
  <c r="I262" i="3" s="1"/>
  <c r="L260" i="3"/>
  <c r="L63" i="4" s="1"/>
  <c r="J65" i="4" l="1"/>
  <c r="I65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66" i="4" s="1"/>
  <c r="G263" i="3" a="1"/>
  <c r="G263" i="3" s="1"/>
  <c r="G66" i="4" s="1"/>
  <c r="M260" i="3"/>
  <c r="L261" i="3"/>
  <c r="U259" i="3"/>
  <c r="J263" i="3"/>
  <c r="J66" i="4" s="1"/>
  <c r="I263" i="3" a="1"/>
  <c r="I263" i="3" s="1"/>
  <c r="I66" i="4" s="1"/>
  <c r="L64" i="4" l="1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U260" i="3"/>
  <c r="L263" i="3"/>
  <c r="T263" i="3" s="1"/>
  <c r="M261" i="3"/>
  <c r="L262" i="3"/>
  <c r="L66" i="4" s="1"/>
  <c r="J264" i="3"/>
  <c r="I264" i="3" a="1"/>
  <c r="I264" i="3" s="1"/>
  <c r="G264" i="3" a="1"/>
  <c r="G264" i="3" s="1"/>
  <c r="L65" i="4" l="1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I265" i="3" a="1"/>
  <c r="I265" i="3" s="1"/>
  <c r="J265" i="3"/>
  <c r="M262" i="3"/>
  <c r="H265" i="3" a="1"/>
  <c r="H265" i="3" s="1"/>
  <c r="M263" i="3"/>
  <c r="U263" i="3" l="1"/>
  <c r="U262" i="3"/>
  <c r="F35" i="4"/>
  <c r="G36" i="4"/>
  <c r="L36" i="4"/>
  <c r="K36" i="4"/>
  <c r="J36" i="4"/>
  <c r="I36" i="4"/>
  <c r="H36" i="4"/>
  <c r="J266" i="3"/>
  <c r="H266" i="3" a="1"/>
  <c r="H266" i="3" s="1"/>
  <c r="G266" i="3" a="1"/>
  <c r="G266" i="3" s="1"/>
  <c r="L265" i="3"/>
  <c r="T265" i="3" s="1"/>
  <c r="I266" i="3" a="1"/>
  <c r="I266" i="3" s="1"/>
  <c r="L264" i="3"/>
  <c r="P265" i="3" l="1"/>
  <c r="U265" i="3" s="1"/>
  <c r="R265" i="3"/>
  <c r="S265" i="3"/>
  <c r="T264" i="3"/>
  <c r="R264" i="3"/>
  <c r="S264" i="3"/>
  <c r="P264" i="3"/>
  <c r="U264" i="3" s="1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H267" i="3" a="1"/>
  <c r="H267" i="3" s="1"/>
  <c r="G267" i="3" a="1"/>
  <c r="G267" i="3" s="1"/>
  <c r="M264" i="3"/>
  <c r="M265" i="3"/>
  <c r="F33" i="4" l="1"/>
  <c r="L34" i="4"/>
  <c r="K34" i="4"/>
  <c r="J34" i="4"/>
  <c r="I34" i="4"/>
  <c r="H34" i="4"/>
  <c r="G34" i="4"/>
  <c r="J268" i="3"/>
  <c r="I268" i="3" a="1"/>
  <c r="I268" i="3" s="1"/>
  <c r="H268" i="3" a="1"/>
  <c r="H268" i="3" s="1"/>
  <c r="G268" i="3" a="1"/>
  <c r="G268" i="3" s="1"/>
  <c r="L266" i="3"/>
  <c r="T266" i="3" l="1"/>
  <c r="R266" i="3"/>
  <c r="Q266" i="3"/>
  <c r="P266" i="3"/>
  <c r="U266" i="3" s="1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P268" i="3" l="1"/>
  <c r="U268" i="3" s="1"/>
  <c r="S268" i="3"/>
  <c r="T267" i="3"/>
  <c r="P267" i="3"/>
  <c r="U267" i="3" s="1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F30" i="4" l="1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U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U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<sst xmlns="http://schemas.openxmlformats.org/spreadsheetml/2006/main" count="187" uniqueCount="95">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</sst>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8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G7" zoomScaleNormal="100" zoomScaleSheetLayoutView="100" workbookViewId="0">
      <selection activeCell="G20" sqref="G20"/>
    </sheetView>
  </sheetViews>
  <sheetFormatPr defaultColWidth="12.33203125" defaultRowHeight="11.5"/>
  <cols>
    <col min="1" max="1" width="2.77734375" style="34" customWidth="1"/>
    <col min="2" max="2" width="11" style="34" customWidth="1"/>
    <col min="3" max="3" width="10.44140625" style="34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4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71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44531</v>
      </c>
      <c r="G20" s="25">
        <f>INDEX('Omkostningsindeks og vægte'!G$20:G$445,MATCH($F20,'Omkostningsindeks og vægte'!$F$20:$F$445,0))</f>
        <v>145.55540999999999</v>
      </c>
      <c r="H20" s="25">
        <f>INDEX('Omkostningsindeks og vægte'!H$20:H$445,MATCH($F20,'Omkostningsindeks og vægte'!$F$20:$F$445,0))</f>
        <v>140.18837675350701</v>
      </c>
      <c r="I20" s="25">
        <f>INDEX('Omkostningsindeks og vægte'!I$20:I$445,MATCH($F20,'Omkostningsindeks og vægte'!$F$20:$F$445,0))</f>
        <v>110.94797792537386</v>
      </c>
      <c r="J20" s="25">
        <f>INDEX('Omkostningsindeks og vægte'!J$20:J$445,MATCH($F20,'Omkostningsindeks og vægte'!$F$20:$F$445,0))</f>
        <v>0.49</v>
      </c>
      <c r="K20" s="25">
        <f>INDEX('Omkostningsindeks og vægte'!K$20:K$445,MATCH($F20,'Omkostningsindeks og vægte'!$F$20:$F$445,0))</f>
        <v>183.25315614617941</v>
      </c>
      <c r="L20" s="26">
        <f>INDEX('Omkostningsindeks og vægte'!L$20:L$445,MATCH($F20,'Omkostningsindeks og vægte'!$F$20:$F$445,0))</f>
        <v>122.87693223945698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44562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140.58216432865731</v>
      </c>
      <c r="I21" s="25">
        <f>INDEX('Omkostningsindeks og vægte'!I$20:I$445,MATCH($F21,'Omkostningsindeks og vægte'!$F$20:$F$445,0))</f>
        <v>110.84693240813765</v>
      </c>
      <c r="J21" s="25">
        <f>INDEX('Omkostningsindeks og vægte'!J$20:J$445,MATCH($F21,'Omkostningsindeks og vægte'!$F$20:$F$445,0))</f>
        <v>0.42</v>
      </c>
      <c r="K21" s="25">
        <f>INDEX('Omkostningsindeks og vægte'!K$20:K$445,MATCH($F21,'Omkostningsindeks og vægte'!$F$20:$F$445,0))</f>
        <v>184.55282392026578</v>
      </c>
      <c r="L21" s="26">
        <f>INDEX('Omkostningsindeks og vægte'!L$20:L$445,MATCH($F21,'Omkostningsindeks og vægte'!$F$20:$F$445,0))</f>
        <v>123.40793614752445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44593</v>
      </c>
      <c r="G22" s="25">
        <f>INDEX('Omkostningsindeks og vægte'!G$20:G$445,MATCH($F22,'Omkostningsindeks og vægte'!$F$20:$F$445,0))</f>
        <v>146.36349000000001</v>
      </c>
      <c r="H22" s="25">
        <f>INDEX('Omkostningsindeks og vægte'!H$20:H$445,MATCH($F22,'Omkostningsindeks og vægte'!$F$20:$F$445,0))</f>
        <v>139.92585170340681</v>
      </c>
      <c r="I22" s="25">
        <f>INDEX('Omkostningsindeks og vægte'!I$20:I$445,MATCH($F22,'Omkostningsindeks og vægte'!$F$20:$F$445,0))</f>
        <v>111.45320551155497</v>
      </c>
      <c r="J22" s="25">
        <f>INDEX('Omkostningsindeks og vægte'!J$20:J$445,MATCH($F22,'Omkostningsindeks og vægte'!$F$20:$F$445,0))</f>
        <v>0.54</v>
      </c>
      <c r="K22" s="25">
        <f>INDEX('Omkostningsindeks og vægte'!K$20:K$445,MATCH($F22,'Omkostningsindeks og vægte'!$F$20:$F$445,0))</f>
        <v>178.34330011074198</v>
      </c>
      <c r="L22" s="26">
        <f>INDEX('Omkostningsindeks og vægte'!L$20:L$445,MATCH($F22,'Omkostningsindeks og vægte'!$F$20:$F$445,0))</f>
        <v>122.83057063615094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44621</v>
      </c>
      <c r="G23" s="25">
        <f>INDEX('Omkostningsindeks og vægte'!G$20:G$445,MATCH($F23,'Omkostningsindeks og vægte'!$F$20:$F$445,0))</f>
        <v>146.36349000000001</v>
      </c>
      <c r="H23" s="25">
        <f>INDEX('Omkostningsindeks og vægte'!H$20:H$445,MATCH($F23,'Omkostningsindeks og vægte'!$F$20:$F$445,0))</f>
        <v>141.89478957915833</v>
      </c>
      <c r="I23" s="25">
        <f>INDEX('Omkostningsindeks og vægte'!I$20:I$445,MATCH($F23,'Omkostningsindeks og vægte'!$F$20:$F$445,0))</f>
        <v>114.38352551140548</v>
      </c>
      <c r="J23" s="25">
        <f>INDEX('Omkostningsindeks og vægte'!J$20:J$445,MATCH($F23,'Omkostningsindeks og vægte'!$F$20:$F$445,0))</f>
        <v>0.7</v>
      </c>
      <c r="K23" s="25">
        <f>INDEX('Omkostningsindeks og vægte'!K$20:K$445,MATCH($F23,'Omkostningsindeks og vægte'!$F$20:$F$445,0))</f>
        <v>184.40841638981175</v>
      </c>
      <c r="L23" s="26">
        <f>INDEX('Omkostningsindeks og vægte'!L$20:L$445,MATCH($F23,'Omkostningsindeks og vægte'!$F$20:$F$445,0))</f>
        <v>124.16274130176751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44652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143.33867735470943</v>
      </c>
      <c r="I24" s="25">
        <f>INDEX('Omkostningsindeks og vægte'!I$20:I$445,MATCH($F24,'Omkostningsindeks og vægte'!$F$20:$F$445,0))</f>
        <v>114.78770758035037</v>
      </c>
      <c r="J24" s="25">
        <f>INDEX('Omkostningsindeks og vægte'!J$20:J$445,MATCH($F24,'Omkostningsindeks og vægte'!$F$20:$F$445,0))</f>
        <v>1.04</v>
      </c>
      <c r="K24" s="25">
        <f>INDEX('Omkostningsindeks og vægte'!K$20:K$445,MATCH($F24,'Omkostningsindeks og vægte'!$F$20:$F$445,0))</f>
        <v>192.63964562569214</v>
      </c>
      <c r="L24" s="26">
        <f>INDEX('Omkostningsindeks og vægte'!L$20:L$445,MATCH($F24,'Omkostningsindeks og vægte'!$F$20:$F$445,0))</f>
        <v>125.87533793282554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44682</v>
      </c>
      <c r="G25" s="25">
        <f>INDEX('Omkostningsindeks og vægte'!G$20:G$445,MATCH($F25,'Omkostningsindeks og vægte'!$F$20:$F$445,0))</f>
        <v>146.66651999999999</v>
      </c>
      <c r="H25" s="25">
        <f>INDEX('Omkostningsindeks og vægte'!H$20:H$445,MATCH($F25,'Omkostningsindeks og vægte'!$F$20:$F$445,0))</f>
        <v>144.25751503006015</v>
      </c>
      <c r="I25" s="25">
        <f>INDEX('Omkostningsindeks og vægte'!I$20:I$445,MATCH($F25,'Omkostningsindeks og vægte'!$F$20:$F$445,0))</f>
        <v>114.98979861482283</v>
      </c>
      <c r="J25" s="25">
        <f>INDEX('Omkostningsindeks og vægte'!J$20:J$445,MATCH($F25,'Omkostningsindeks og vægte'!$F$20:$F$445,0))</f>
        <v>1.24</v>
      </c>
      <c r="K25" s="25">
        <f>INDEX('Omkostningsindeks og vægte'!K$20:K$445,MATCH($F25,'Omkostningsindeks og vægte'!$F$20:$F$445,0))</f>
        <v>225.85337763012183</v>
      </c>
      <c r="L25" s="26">
        <f>INDEX('Omkostningsindeks og vægte'!L$20:L$445,MATCH($F25,'Omkostningsindeks og vægte'!$F$20:$F$445,0))</f>
        <v>130.16336141122974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44713</v>
      </c>
      <c r="G26" s="25">
        <f>INDEX('Omkostningsindeks og vægte'!G$20:G$445,MATCH($F26,'Omkostningsindeks og vægte'!$F$20:$F$445,0))</f>
        <v>146.66651999999999</v>
      </c>
      <c r="H26" s="25">
        <f>INDEX('Omkostningsindeks og vægte'!H$20:H$445,MATCH($F26,'Omkostningsindeks og vægte'!$F$20:$F$445,0))</f>
        <v>146.62024048096194</v>
      </c>
      <c r="I26" s="25">
        <f>INDEX('Omkostningsindeks og vægte'!I$20:I$445,MATCH($F26,'Omkostningsindeks og vægte'!$F$20:$F$445,0))</f>
        <v>117.11175447678353</v>
      </c>
      <c r="J26" s="25">
        <f>INDEX('Omkostningsindeks og vægte'!J$20:J$445,MATCH($F26,'Omkostningsindeks og vægte'!$F$20:$F$445,0))</f>
        <v>1.58</v>
      </c>
      <c r="K26" s="25">
        <f>INDEX('Omkostningsindeks og vægte'!K$20:K$445,MATCH($F26,'Omkostningsindeks og vægte'!$F$20:$F$445,0))</f>
        <v>224.1204872646733</v>
      </c>
      <c r="L26" s="26">
        <f>INDEX('Omkostningsindeks og vægte'!L$20:L$445,MATCH($F26,'Omkostningsindeks og vægte'!$F$20:$F$445,0))</f>
        <v>130.74571637608227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44743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147.93286573146295</v>
      </c>
      <c r="I27" s="25">
        <f>INDEX('Omkostningsindeks og vægte'!I$20:I$445,MATCH($F27,'Omkostningsindeks og vægte'!$F$20:$F$445,0))</f>
        <v>117.31384551125596</v>
      </c>
      <c r="J27" s="25">
        <f>INDEX('Omkostningsindeks og vægte'!J$20:J$445,MATCH($F27,'Omkostningsindeks og vægte'!$F$20:$F$445,0))</f>
        <v>1.84</v>
      </c>
      <c r="K27" s="25">
        <f>INDEX('Omkostningsindeks og vægte'!K$20:K$445,MATCH($F27,'Omkostningsindeks og vægte'!$F$20:$F$445,0))</f>
        <v>235.38427464008859</v>
      </c>
      <c r="L27" s="26">
        <f>INDEX('Omkostningsindeks og vægte'!L$20:L$445,MATCH($F27,'Omkostningsindeks og vægte'!$F$20:$F$445,0))</f>
        <v>132.91404464500877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44774</v>
      </c>
      <c r="G28" s="25">
        <f>INDEX('Omkostningsindeks og vægte'!G$20:G$445,MATCH($F28,'Omkostningsindeks og vægte'!$F$20:$F$445,0))</f>
        <v>147.37359000000001</v>
      </c>
      <c r="H28" s="25">
        <f>INDEX('Omkostningsindeks og vægte'!H$20:H$445,MATCH($F28,'Omkostningsindeks og vægte'!$F$20:$F$445,0))</f>
        <v>149.11422845691382</v>
      </c>
      <c r="I28" s="25">
        <f>INDEX('Omkostningsindeks og vægte'!I$20:I$445,MATCH($F28,'Omkostningsindeks og vægte'!$F$20:$F$445,0))</f>
        <v>117.8190730974371</v>
      </c>
      <c r="J28" s="25">
        <f>INDEX('Omkostningsindeks og vægte'!J$20:J$445,MATCH($F28,'Omkostningsindeks og vægte'!$F$20:$F$445,0))</f>
        <v>2.0699999999999998</v>
      </c>
      <c r="K28" s="25">
        <f>INDEX('Omkostningsindeks og vægte'!K$20:K$445,MATCH($F28,'Omkostningsindeks og vægte'!$F$20:$F$445,0))</f>
        <v>260.22236987818383</v>
      </c>
      <c r="L28" s="26">
        <f>INDEX('Omkostningsindeks og vægte'!L$20:L$445,MATCH($F28,'Omkostningsindeks og vægte'!$F$20:$F$445,0))</f>
        <v>136.28907741092229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44805</v>
      </c>
      <c r="G29" s="25">
        <f>INDEX('Omkostningsindeks og vægte'!G$20:G$445,MATCH($F29,'Omkostningsindeks og vægte'!$F$20:$F$445,0))</f>
        <v>147.37359000000001</v>
      </c>
      <c r="H29" s="25">
        <f>INDEX('Omkostningsindeks og vægte'!H$20:H$445,MATCH($F29,'Omkostningsindeks og vægte'!$F$20:$F$445,0))</f>
        <v>150.82064128256513</v>
      </c>
      <c r="I29" s="25">
        <f>INDEX('Omkostningsindeks og vægte'!I$20:I$445,MATCH($F29,'Omkostningsindeks og vægte'!$F$20:$F$445,0))</f>
        <v>118.93057378703557</v>
      </c>
      <c r="J29" s="25">
        <f>INDEX('Omkostningsindeks og vægte'!J$20:J$445,MATCH($F29,'Omkostningsindeks og vægte'!$F$20:$F$445,0))</f>
        <v>1.9</v>
      </c>
      <c r="K29" s="25">
        <f>INDEX('Omkostningsindeks og vægte'!K$20:K$445,MATCH($F29,'Omkostningsindeks og vægte'!$F$20:$F$445,0))</f>
        <v>248.52535991140641</v>
      </c>
      <c r="L29" s="26">
        <f>INDEX('Omkostningsindeks og vægte'!L$20:L$445,MATCH($F29,'Omkostningsindeks og vægte'!$F$20:$F$445,0))</f>
        <v>134.90429434343835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44835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150.82064128256513</v>
      </c>
      <c r="I30" s="25">
        <f>INDEX('Omkostningsindeks og vægte'!I$20:I$445,MATCH($F30,'Omkostningsindeks og vægte'!$F$20:$F$445,0))</f>
        <v>119.63789240768914</v>
      </c>
      <c r="J30" s="25">
        <f>INDEX('Omkostningsindeks og vægte'!J$20:J$445,MATCH($F30,'Omkostningsindeks og vægte'!$F$20:$F$445,0))</f>
        <v>2.52</v>
      </c>
      <c r="K30" s="25">
        <f>INDEX('Omkostningsindeks og vægte'!K$20:K$445,MATCH($F30,'Omkostningsindeks og vægte'!$F$20:$F$445,0))</f>
        <v>230.76323366555928</v>
      </c>
      <c r="L30" s="26">
        <f>INDEX('Omkostningsindeks og vægte'!L$20:L$445,MATCH($F30,'Omkostningsindeks og vægte'!$F$20:$F$445,0))</f>
        <v>134.360891406886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44866</v>
      </c>
      <c r="G31" s="25">
        <f>INDEX('Omkostningsindeks og vægte'!G$20:G$445,MATCH($F31,'Omkostningsindeks og vægte'!$F$20:$F$445,0))</f>
        <v>148.68671999999998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119.73893792492535</v>
      </c>
      <c r="J31" s="25">
        <f>INDEX('Omkostningsindeks og vægte'!J$20:J$445,MATCH($F31,'Omkostningsindeks og vægte'!$F$20:$F$445,0))</f>
        <v>3.22</v>
      </c>
      <c r="K31" s="25">
        <f>INDEX('Omkostningsindeks og vægte'!K$20:K$445,MATCH($F31,'Omkostningsindeks og vægte'!$F$20:$F$445,0))</f>
        <v>232.35171650055372</v>
      </c>
      <c r="L31" s="26">
        <f>INDEX('Omkostningsindeks og vægte'!L$20:L$445,MATCH($F31,'Omkostningsindeks og vægte'!$F$20:$F$445,0))</f>
        <v>135.57627280042649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44896</v>
      </c>
      <c r="G32" s="25">
        <f>INDEX('Omkostningsindeks og vægte'!G$20:G$445,MATCH($F32,'Omkostningsindeks og vægte'!$F$20:$F$445,0))</f>
        <v>148.68671999999998</v>
      </c>
      <c r="H32" s="25">
        <f>INDEX('Omkostningsindeks og vægte'!H$20:H$445,MATCH($F32,'Omkostningsindeks og vægte'!$F$20:$F$445,0))</f>
        <v>154.36472945891785</v>
      </c>
      <c r="I32" s="25">
        <f>INDEX('Omkostningsindeks og vægte'!I$20:I$445,MATCH($F32,'Omkostningsindeks og vægte'!$F$20:$F$445,0))</f>
        <v>121.86089378688604</v>
      </c>
      <c r="J32" s="25">
        <f>INDEX('Omkostningsindeks og vægte'!J$20:J$445,MATCH($F32,'Omkostningsindeks og vægte'!$F$20:$F$445,0))</f>
        <v>3.06</v>
      </c>
      <c r="K32" s="25">
        <f>INDEX('Omkostningsindeks og vægte'!K$20:K$445,MATCH($F32,'Omkostningsindeks og vægte'!$F$20:$F$445,0))</f>
        <v>252.13554817275747</v>
      </c>
      <c r="L32" s="26">
        <f>INDEX('Omkostningsindeks og vægte'!L$20:L$445,MATCH($F32,'Omkostningsindeks og vægte'!$F$20:$F$445,0))</f>
        <v>138.0366608161998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44927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153.05210420841684</v>
      </c>
      <c r="I33" s="25">
        <f>INDEX('Omkostningsindeks og vægte'!I$20:I$445,MATCH($F33,'Omkostningsindeks og vægte'!$F$20:$F$445,0))</f>
        <v>122.16403033859473</v>
      </c>
      <c r="J33" s="25">
        <f>INDEX('Omkostningsindeks og vægte'!J$20:J$445,MATCH($F33,'Omkostningsindeks og vægte'!$F$20:$F$445,0))</f>
        <v>2.86</v>
      </c>
      <c r="K33" s="25">
        <f>INDEX('Omkostningsindeks og vægte'!K$20:K$445,MATCH($F33,'Omkostningsindeks og vægte'!$F$20:$F$445,0))</f>
        <v>232.92934662236991</v>
      </c>
      <c r="L33" s="26">
        <f>INDEX('Omkostningsindeks og vægte'!L$20:L$445,MATCH($F33,'Omkostningsindeks og vægte'!$F$20:$F$445,0))</f>
        <v>135.99397395594633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44958</v>
      </c>
      <c r="G34" s="25">
        <f>INDEX('Omkostningsindeks og vægte'!G$20:G$445,MATCH($F34,'Omkostningsindeks og vægte'!$F$20:$F$445,0))</f>
        <v>149.69681999999997</v>
      </c>
      <c r="H34" s="25">
        <f>INDEX('Omkostningsindeks og vægte'!H$20:H$445,MATCH($F34,'Omkostningsindeks og vægte'!$F$20:$F$445,0))</f>
        <v>152.13326653306615</v>
      </c>
      <c r="I34" s="25">
        <f>INDEX('Omkostningsindeks og vægte'!I$20:I$445,MATCH($F34,'Omkostningsindeks og vægte'!$F$20:$F$445,0))</f>
        <v>122.26507585583094</v>
      </c>
      <c r="J34" s="25">
        <f>INDEX('Omkostningsindeks og vægte'!J$20:J$445,MATCH($F34,'Omkostningsindeks og vægte'!$F$20:$F$445,0))</f>
        <v>3.33</v>
      </c>
      <c r="K34" s="25">
        <f>INDEX('Omkostningsindeks og vægte'!K$20:K$445,MATCH($F34,'Omkostningsindeks og vægte'!$F$20:$F$445,0))</f>
        <v>208.95769656699889</v>
      </c>
      <c r="L34" s="26">
        <f>INDEX('Omkostningsindeks og vægte'!L$20:L$445,MATCH($F34,'Omkostningsindeks og vægte'!$F$20:$F$445,0))</f>
        <v>133.67715512445682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44986</v>
      </c>
      <c r="G35" s="25">
        <f>INDEX('Omkostningsindeks og vægte'!G$20:G$445,MATCH($F35,'Omkostningsindeks og vægte'!$F$20:$F$445,0))</f>
        <v>149.69681999999997</v>
      </c>
      <c r="H35" s="25">
        <f>INDEX('Omkostningsindeks og vægte'!H$20:H$445,MATCH($F35,'Omkostningsindeks og vægte'!$F$20:$F$445,0))</f>
        <v>152.78957915831666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3.26</v>
      </c>
      <c r="K35" s="25">
        <f>INDEX('Omkostningsindeks og vægte'!K$20:K$445,MATCH($F35,'Omkostningsindeks og vægte'!$F$20:$F$445,0))</f>
        <v>217.7665559246955</v>
      </c>
      <c r="L35" s="26">
        <f>INDEX('Omkostningsindeks og vægte'!L$20:L$445,MATCH($F35,'Omkostningsindeks og vægte'!$F$20:$F$445,0))</f>
        <v>134.84297792753799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45017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154.23346693386776</v>
      </c>
      <c r="I36" s="25">
        <f>INDEX('Omkostningsindeks og vægte'!I$20:I$445,MATCH($F36,'Omkostningsindeks og vægte'!$F$20:$F$445,0))</f>
        <v>123.57866757990186</v>
      </c>
      <c r="J36" s="25">
        <f>INDEX('Omkostningsindeks og vægte'!J$20:J$445,MATCH($F36,'Omkostningsindeks og vægte'!$F$20:$F$445,0))</f>
        <v>3.58</v>
      </c>
      <c r="K36" s="25">
        <f>INDEX('Omkostningsindeks og vægte'!K$20:K$445,MATCH($F36,'Omkostningsindeks og vægte'!$F$20:$F$445,0))</f>
        <v>208.38006644518276</v>
      </c>
      <c r="L36" s="26">
        <f>INDEX('Omkostningsindeks og vægte'!L$20:L$445,MATCH($F36,'Omkostningsindeks og vægte'!$F$20:$F$445,0))</f>
        <v>134.86015752764487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45047</v>
      </c>
      <c r="G37" s="25">
        <f>INDEX('Omkostningsindeks og vægte'!G$20:G$445,MATCH($F37,'Omkostningsindeks og vægte'!$F$20:$F$445,0))</f>
        <v>150.90894</v>
      </c>
      <c r="H37" s="25">
        <f>INDEX('Omkostningsindeks og vægte'!H$20:H$445,MATCH($F37,'Omkostningsindeks og vægte'!$F$20:$F$445,0))</f>
        <v>153.97094188376755</v>
      </c>
      <c r="I37" s="25">
        <f>INDEX('Omkostningsindeks og vægte'!I$20:I$445,MATCH($F37,'Omkostningsindeks og vægte'!$F$20:$F$445,0))</f>
        <v>124.1849406833192</v>
      </c>
      <c r="J37" s="25">
        <f>INDEX('Omkostningsindeks og vægte'!J$20:J$445,MATCH($F37,'Omkostningsindeks og vægte'!$F$20:$F$445,0))</f>
        <v>3.32</v>
      </c>
      <c r="K37" s="25">
        <f>INDEX('Omkostningsindeks og vægte'!K$20:K$445,MATCH($F37,'Omkostningsindeks og vægte'!$F$20:$F$445,0))</f>
        <v>203.75902547065337</v>
      </c>
      <c r="L37" s="26">
        <f>INDEX('Omkostningsindeks og vægte'!L$20:L$445,MATCH($F37,'Omkostningsindeks og vægte'!$F$20:$F$445,0))</f>
        <v>134.02118502417233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45078</v>
      </c>
      <c r="G38" s="25">
        <f>INDEX('Omkostningsindeks og vægte'!G$20:G$445,MATCH($F38,'Omkostningsindeks og vægte'!$F$20:$F$445,0))</f>
        <v>150.90894</v>
      </c>
      <c r="H38" s="25">
        <f>INDEX('Omkostningsindeks og vægte'!H$20:H$445,MATCH($F38,'Omkostningsindeks og vægte'!$F$20:$F$445,0))</f>
        <v>154.36472945891785</v>
      </c>
      <c r="I38" s="25">
        <f>INDEX('Omkostningsindeks og vægte'!I$20:I$445,MATCH($F38,'Omkostningsindeks og vægte'!$F$20:$F$445,0))</f>
        <v>124.28598620055541</v>
      </c>
      <c r="J38" s="25">
        <f>INDEX('Omkostningsindeks og vægte'!J$20:J$445,MATCH($F38,'Omkostningsindeks og vægte'!$F$20:$F$445,0))</f>
        <v>3.35</v>
      </c>
      <c r="K38" s="25">
        <f>INDEX('Omkostningsindeks og vægte'!K$20:K$445,MATCH($F38,'Omkostningsindeks og vægte'!$F$20:$F$445,0))</f>
        <v>195.81661129568107</v>
      </c>
      <c r="L38" s="26">
        <f>INDEX('Omkostningsindeks og vægte'!L$20:L$445,MATCH($F38,'Omkostningsindeks og vægte'!$F$20:$F$445,0))</f>
        <v>133.15006720616856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45108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152.26452905811624</v>
      </c>
      <c r="I39" s="25">
        <f>INDEX('Omkostningsindeks og vægte'!I$20:I$445,MATCH($F39,'Omkostningsindeks og vægte'!$F$20:$F$445,0))</f>
        <v>123.98284964884677</v>
      </c>
      <c r="J39" s="25">
        <f>INDEX('Omkostningsindeks og vægte'!J$20:J$445,MATCH($F39,'Omkostningsindeks og vægte'!$F$20:$F$445,0))</f>
        <v>3.45</v>
      </c>
      <c r="K39" s="25">
        <f>INDEX('Omkostningsindeks og vægte'!K$20:K$445,MATCH($F39,'Omkostningsindeks og vægte'!$F$20:$F$445,0))</f>
        <v>184.69723145071984</v>
      </c>
      <c r="L39" s="26">
        <f>INDEX('Omkostningsindeks og vægte'!L$20:L$445,MATCH($F39,'Omkostningsindeks og vægte'!$F$20:$F$445,0))</f>
        <v>132.55975256527307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45139</v>
      </c>
      <c r="G40" s="25">
        <f>INDEX('Omkostningsindeks og vægte'!G$20:G$445,MATCH($F40,'Omkostningsindeks og vægte'!$F$20:$F$445,0))</f>
        <v>152.32308</v>
      </c>
      <c r="H40" s="25">
        <f>INDEX('Omkostningsindeks og vægte'!H$20:H$445,MATCH($F40,'Omkostningsindeks og vægte'!$F$20:$F$445,0))</f>
        <v>152.78957915831666</v>
      </c>
      <c r="I40" s="25">
        <f>INDEX('Omkostningsindeks og vægte'!I$20:I$445,MATCH($F40,'Omkostningsindeks og vægte'!$F$20:$F$445,0))</f>
        <v>124.58912275226409</v>
      </c>
      <c r="J40" s="25">
        <f>INDEX('Omkostningsindeks og vægte'!J$20:J$445,MATCH($F40,'Omkostningsindeks og vægte'!$F$20:$F$445,0))</f>
        <v>3.69</v>
      </c>
      <c r="K40" s="25">
        <f>INDEX('Omkostningsindeks og vægte'!K$20:K$445,MATCH($F40,'Omkostningsindeks og vægte'!$F$20:$F$445,0))</f>
        <v>189.17386489479514</v>
      </c>
      <c r="L40" s="26">
        <f>INDEX('Omkostningsindeks og vægte'!L$20:L$445,MATCH($F40,'Omkostningsindeks og vægte'!$F$20:$F$445,0))</f>
        <v>133.48731801757702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45170</v>
      </c>
      <c r="G41" s="25">
        <f>INDEX('Omkostningsindeks og vægte'!G$20:G$445,MATCH($F41,'Omkostningsindeks og vægte'!$F$20:$F$445,0))</f>
        <v>152.32308</v>
      </c>
      <c r="H41" s="25">
        <f>INDEX('Omkostningsindeks og vægte'!H$20:H$445,MATCH($F41,'Omkostningsindeks og vægte'!$F$20:$F$445,0))</f>
        <v>155.54609218436875</v>
      </c>
      <c r="I41" s="25">
        <f>INDEX('Omkostningsindeks og vægte'!I$20:I$445,MATCH($F41,'Omkostningsindeks og vægte'!$F$20:$F$445,0))</f>
        <v>125.90271447633499</v>
      </c>
      <c r="J41" s="25">
        <f>INDEX('Omkostningsindeks og vægte'!J$20:J$445,MATCH($F41,'Omkostningsindeks og vægte'!$F$20:$F$445,0))</f>
        <v>3.67</v>
      </c>
      <c r="K41" s="25">
        <f>INDEX('Omkostningsindeks og vægte'!K$20:K$445,MATCH($F41,'Omkostningsindeks og vægte'!$F$20:$F$445,0))</f>
        <v>191.19557032115173</v>
      </c>
      <c r="L41" s="26">
        <f>INDEX('Omkostningsindeks og vægte'!L$20:L$445,MATCH($F41,'Omkostningsindeks og vægte'!$F$20:$F$445,0))</f>
        <v>134.01592181249461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45200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125.59957792462635</v>
      </c>
      <c r="J42" s="25">
        <f>INDEX('Omkostningsindeks og vægte'!J$20:J$445,MATCH($F42,'Omkostningsindeks og vægte'!$F$20:$F$445,0))</f>
        <v>3.67</v>
      </c>
      <c r="K42" s="25">
        <f>INDEX('Omkostningsindeks og vægte'!K$20:K$445,MATCH($F42,'Omkostningsindeks og vægte'!$F$20:$F$445,0))</f>
        <v>209.39091915836102</v>
      </c>
      <c r="L42" s="26">
        <f>INDEX('Omkostningsindeks og vægte'!L$20:L$445,MATCH($F42,'Omkostningsindeks og vægte'!$F$20:$F$445,0))</f>
        <v>136.52756409472568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45231</v>
      </c>
      <c r="G43" s="25">
        <f>INDEX('Omkostningsindeks og vægte'!G$20:G$445,MATCH($F43,'Omkostningsindeks og vægte'!$F$20:$F$445,0))</f>
        <v>153.13115999999999</v>
      </c>
      <c r="H43" s="25">
        <f>INDEX('Omkostningsindeks og vægte'!H$20:H$445,MATCH($F43,'Omkostningsindeks og vægte'!$F$20:$F$445,0))</f>
        <v>154.10220440881764</v>
      </c>
      <c r="I43" s="25">
        <f>INDEX('Omkostningsindeks og vægte'!I$20:I$445,MATCH($F43,'Omkostningsindeks og vægte'!$F$20:$F$445,0))</f>
        <v>125.29644137291767</v>
      </c>
      <c r="J43" s="25">
        <f>INDEX('Omkostningsindeks og vægte'!J$20:J$445,MATCH($F43,'Omkostningsindeks og vægte'!$F$20:$F$445,0))</f>
        <v>3.81</v>
      </c>
      <c r="K43" s="25">
        <f>INDEX('Omkostningsindeks og vægte'!K$20:K$445,MATCH($F43,'Omkostningsindeks og vægte'!$F$20:$F$445,0))</f>
        <v>217.04451827242528</v>
      </c>
      <c r="L43" s="26">
        <f>INDEX('Omkostningsindeks og vægte'!L$20:L$445,MATCH($F43,'Omkostningsindeks og vægte'!$F$20:$F$445,0))</f>
        <v>137.55934264521147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45261</v>
      </c>
      <c r="G44" s="25">
        <f>INDEX('Omkostningsindeks og vægte'!G$20:G$445,MATCH($F44,'Omkostningsindeks og vægte'!$F$20:$F$445,0))</f>
        <v>153.13115999999999</v>
      </c>
      <c r="H44" s="25">
        <f>INDEX('Omkostningsindeks og vægte'!H$20:H$445,MATCH($F44,'Omkostningsindeks og vægte'!$F$20:$F$445,0))</f>
        <v>154.49599198396794</v>
      </c>
      <c r="I44" s="25">
        <f>INDEX('Omkostningsindeks og vægte'!I$20:I$445,MATCH($F44,'Omkostningsindeks og vægte'!$F$20:$F$445,0))</f>
        <v>125.19539585568144</v>
      </c>
      <c r="J44" s="25">
        <f>INDEX('Omkostningsindeks og vægte'!J$20:J$445,MATCH($F44,'Omkostningsindeks og vægte'!$F$20:$F$445,0))</f>
        <v>3.78</v>
      </c>
      <c r="K44" s="25">
        <f>INDEX('Omkostningsindeks og vægte'!K$20:K$445,MATCH($F44,'Omkostningsindeks og vægte'!$F$20:$F$445,0))</f>
        <v>215.60044296788485</v>
      </c>
      <c r="L44" s="26">
        <f>INDEX('Omkostningsindeks og vægte'!L$20:L$445,MATCH($F44,'Omkostningsindeks og vægte'!$F$20:$F$445,0))</f>
        <v>137.3675718992248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45292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153.97094188376755</v>
      </c>
      <c r="I45" s="25">
        <f>INDEX('Omkostningsindeks og vægte'!I$20:I$445,MATCH($F45,'Omkostningsindeks og vægte'!$F$20:$F$445,0))</f>
        <v>125.2015771995201</v>
      </c>
      <c r="J45" s="25">
        <f>INDEX('Omkostningsindeks og vægte'!J$20:J$445,MATCH($F45,'Omkostningsindeks og vægte'!$F$20:$F$445,0))</f>
        <v>3.51</v>
      </c>
      <c r="K45" s="25">
        <f>INDEX('Omkostningsindeks og vægte'!K$20:K$445,MATCH($F45,'Omkostningsindeks og vægte'!$F$20:$F$445,0))</f>
        <v>201.88172757475087</v>
      </c>
      <c r="L45" s="26">
        <f>INDEX('Omkostningsindeks og vægte'!L$20:L$445,MATCH($F45,'Omkostningsindeks og vægte'!$F$20:$F$445,0))</f>
        <v>136.3811417137959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45323</v>
      </c>
      <c r="G46" s="25">
        <f>INDEX('Omkostningsindeks og vægte'!G$20:G$445,MATCH($F46,'Omkostningsindeks og vægte'!$F$20:$F$445,0))</f>
        <v>155.05035000000001</v>
      </c>
      <c r="H46" s="25">
        <f>INDEX('Omkostningsindeks og vægte'!H$20:H$445,MATCH($F46,'Omkostningsindeks og vægte'!$F$20:$F$445,0))</f>
        <v>153.18336673346695</v>
      </c>
      <c r="I46" s="25">
        <f>INDEX('Omkostningsindeks og vægte'!I$20:I$445,MATCH($F46,'Omkostningsindeks og vægte'!$F$20:$F$445,0))</f>
        <v>124.99882160891359</v>
      </c>
      <c r="J46" s="25">
        <f>INDEX('Omkostningsindeks og vægte'!J$20:J$445,MATCH($F46,'Omkostningsindeks og vægte'!$F$20:$F$445,0))</f>
        <v>3.18</v>
      </c>
      <c r="K46" s="25">
        <f>INDEX('Omkostningsindeks og vægte'!K$20:K$445,MATCH($F46,'Omkostningsindeks og vægte'!$F$20:$F$445,0))</f>
        <v>194.80575858250279</v>
      </c>
      <c r="L46" s="26">
        <f>INDEX('Omkostningsindeks og vægte'!L$20:L$445,MATCH($F46,'Omkostningsindeks og vægte'!$F$20:$F$445,0))</f>
        <v>135.05032645327105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45352</v>
      </c>
      <c r="G47" s="25">
        <f>INDEX('Omkostningsindeks og vægte'!G$20:G$445,MATCH($F47,'Omkostningsindeks og vægte'!$F$20:$F$445,0))</f>
        <v>155.05035000000001</v>
      </c>
      <c r="H47" s="25">
        <f>INDEX('Omkostningsindeks og vægte'!H$20:H$445,MATCH($F47,'Omkostningsindeks og vægte'!$F$20:$F$445,0))</f>
        <v>154.62725450901803</v>
      </c>
      <c r="I47" s="25">
        <f>INDEX('Omkostningsindeks og vægte'!I$20:I$445,MATCH($F47,'Omkostningsindeks og vægte'!$F$20:$F$445,0))</f>
        <v>123.98504365588104</v>
      </c>
      <c r="J47" s="25">
        <f>INDEX('Omkostningsindeks og vægte'!J$20:J$445,MATCH($F47,'Omkostningsindeks og vægte'!$F$20:$F$445,0))</f>
        <v>3.23</v>
      </c>
      <c r="K47" s="25">
        <f>INDEX('Omkostningsindeks og vægte'!K$20:K$445,MATCH($F47,'Omkostningsindeks og vægte'!$F$20:$F$445,0))</f>
        <v>204.04784053156149</v>
      </c>
      <c r="L47" s="26">
        <f>INDEX('Omkostningsindeks og vægte'!L$20:L$445,MATCH($F47,'Omkostningsindeks og vægte'!$F$20:$F$445,0))</f>
        <v>136.21951192820978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45383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155.41482965931866</v>
      </c>
      <c r="I48" s="25">
        <f>INDEX('Omkostningsindeks og vægte'!I$20:I$445,MATCH($F48,'Omkostningsindeks og vægte'!$F$20:$F$445,0))</f>
        <v>124.28917704179081</v>
      </c>
      <c r="J48" s="25">
        <f>INDEX('Omkostningsindeks og vægte'!J$20:J$445,MATCH($F48,'Omkostningsindeks og vægte'!$F$20:$F$445,0))</f>
        <v>3.38</v>
      </c>
      <c r="K48" s="25">
        <f>INDEX('Omkostningsindeks og vægte'!K$20:K$445,MATCH($F48,'Omkostningsindeks og vægte'!$F$20:$F$445,0))</f>
        <v>211.2682170542636</v>
      </c>
      <c r="L48" s="26">
        <f>INDEX('Omkostningsindeks og vægte'!L$20:L$445,MATCH($F48,'Omkostningsindeks og vægte'!$F$20:$F$445,0))</f>
        <v>138.07598615499302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45413</v>
      </c>
      <c r="G49" s="25">
        <f>INDEX('Omkostningsindeks og vægte'!G$20:G$445,MATCH($F49,'Omkostningsindeks og vægte'!$F$20:$F$445,0))</f>
        <v>156.36348000000001</v>
      </c>
      <c r="H49" s="25">
        <f>INDEX('Omkostningsindeks og vægte'!H$20:H$445,MATCH($F49,'Omkostningsindeks og vægte'!$F$20:$F$445,0))</f>
        <v>155.41482965931866</v>
      </c>
      <c r="I49" s="25">
        <f>INDEX('Omkostningsindeks og vægte'!I$20:I$445,MATCH($F49,'Omkostningsindeks og vægte'!$F$20:$F$445,0))</f>
        <v>123.88366586057779</v>
      </c>
      <c r="J49" s="25">
        <f>INDEX('Omkostningsindeks og vægte'!J$20:J$445,MATCH($F49,'Omkostningsindeks og vægte'!$F$20:$F$445,0))</f>
        <v>3.39</v>
      </c>
      <c r="K49" s="25">
        <f>INDEX('Omkostningsindeks og vægte'!K$20:K$445,MATCH($F49,'Omkostningsindeks og vægte'!$F$20:$F$445,0))</f>
        <v>203.18139534883721</v>
      </c>
      <c r="L49" s="26">
        <f>INDEX('Omkostningsindeks og vægte'!L$20:L$445,MATCH($F49,'Omkostningsindeks og vægte'!$F$20:$F$445,0))</f>
        <v>137.0882619013332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45444</v>
      </c>
      <c r="G50" s="25">
        <f>INDEX('Omkostningsindeks og vægte'!G$20:G$445,MATCH($F50,'Omkostningsindeks og vægte'!$F$20:$F$445,0))</f>
        <v>156.36348000000001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124.39055483709407</v>
      </c>
      <c r="J50" s="25">
        <f>INDEX('Omkostningsindeks og vægte'!J$20:J$445,MATCH($F50,'Omkostningsindeks og vægte'!$F$20:$F$445,0))</f>
        <v>3.43</v>
      </c>
      <c r="K50" s="25">
        <f>INDEX('Omkostningsindeks og vægte'!K$20:K$445,MATCH($F50,'Omkostningsindeks og vægte'!$F$20:$F$445,0))</f>
        <v>205.2031007751938</v>
      </c>
      <c r="L50" s="26">
        <f>INDEX('Omkostningsindeks og vægte'!L$20:L$445,MATCH($F50,'Omkostningsindeks og vægte'!$F$20:$F$445,0))</f>
        <v>137.43532986119024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45474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155.54609218436875</v>
      </c>
      <c r="I51" s="25">
        <f>INDEX('Omkostningsindeks og vægte'!I$20:I$445,MATCH($F51,'Omkostningsindeks og vægte'!$F$20:$F$445,0))</f>
        <v>124.89744381361034</v>
      </c>
      <c r="J51" s="25">
        <f>INDEX('Omkostningsindeks og vægte'!J$20:J$445,MATCH($F51,'Omkostningsindeks og vægte'!$F$20:$F$445,0))</f>
        <v>3.49</v>
      </c>
      <c r="K51" s="25">
        <f>INDEX('Omkostningsindeks og vægte'!K$20:K$445,MATCH($F51,'Omkostningsindeks og vægte'!$F$20:$F$445,0))</f>
        <v>201.15968992248065</v>
      </c>
      <c r="L51" s="26">
        <f>INDEX('Omkostningsindeks og vægte'!L$20:L$445,MATCH($F51,'Omkostningsindeks og vægte'!$F$20:$F$445,0))</f>
        <v>137.80191181269996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45505</v>
      </c>
      <c r="G52" s="25">
        <f>INDEX('Omkostningsindeks og vægte'!G$20:G$445,MATCH($F52,'Omkostningsindeks og vægte'!$F$20:$F$445,0))</f>
        <v>157.67660999999998</v>
      </c>
      <c r="H52" s="25">
        <f>INDEX('Omkostningsindeks og vægte'!H$20:H$445,MATCH($F52,'Omkostningsindeks og vægte'!$F$20:$F$445,0))</f>
        <v>155.54609218436875</v>
      </c>
      <c r="I52" s="25">
        <f>INDEX('Omkostningsindeks og vægte'!I$20:I$445,MATCH($F52,'Omkostningsindeks og vægte'!$F$20:$F$445,0))</f>
        <v>124.89744381361034</v>
      </c>
      <c r="J52" s="25">
        <f>INDEX('Omkostningsindeks og vægte'!J$20:J$445,MATCH($F52,'Omkostningsindeks og vægte'!$F$20:$F$445,0))</f>
        <v>3.4</v>
      </c>
      <c r="K52" s="25">
        <f>INDEX('Omkostningsindeks og vægte'!K$20:K$445,MATCH($F52,'Omkostningsindeks og vægte'!$F$20:$F$445,0))</f>
        <v>201.30409745293468</v>
      </c>
      <c r="L52" s="26">
        <f>INDEX('Omkostningsindeks og vægte'!L$20:L$445,MATCH($F52,'Omkostningsindeks og vægte'!$F$20:$F$445,0))</f>
        <v>137.70589563820323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45536</v>
      </c>
      <c r="G53" s="25">
        <f>INDEX('Omkostningsindeks og vægte'!G$20:G$445,MATCH($F53,'Omkostningsindeks og vægte'!$F$20:$F$445,0))</f>
        <v>157.67660999999998</v>
      </c>
      <c r="H53" s="25">
        <f>INDEX('Omkostningsindeks og vægte'!H$20:H$445,MATCH($F53,'Omkostningsindeks og vægte'!$F$20:$F$445,0))</f>
        <v>157.25250501002006</v>
      </c>
      <c r="I53" s="25">
        <f>INDEX('Omkostningsindeks og vægte'!I$20:I$445,MATCH($F53,'Omkostningsindeks og vægte'!$F$20:$F$445,0))</f>
        <v>125.10019940421685</v>
      </c>
      <c r="J53" s="25">
        <f>INDEX('Omkostningsindeks og vægte'!J$20:J$445,MATCH($F53,'Omkostningsindeks og vægte'!$F$20:$F$445,0))</f>
        <v>3.12</v>
      </c>
      <c r="K53" s="25">
        <f>INDEX('Omkostningsindeks og vægte'!K$20:K$445,MATCH($F53,'Omkostningsindeks og vægte'!$F$20:$F$445,0))</f>
        <v>206.50276854928018</v>
      </c>
      <c r="L53" s="26">
        <f>INDEX('Omkostningsindeks og vægte'!L$20:L$445,MATCH($F53,'Omkostningsindeks og vægte'!$F$20:$F$445,0))</f>
        <v>138.10956989288141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45566</v>
      </c>
      <c r="G54" s="25">
        <f>INDEX('Omkostningsindeks og vægte'!G$20:G$445,MATCH($F54,'Omkostningsindeks og vægte'!$F$20:$F$445,0))</f>
        <v>162.86760950617284</v>
      </c>
      <c r="H54" s="25">
        <f>INDEX('Omkostningsindeks og vægte'!H$20:H$445,MATCH($F54,'Omkostningsindeks og vægte'!$F$20:$F$445,0))</f>
        <v>156.59619238476955</v>
      </c>
      <c r="I54" s="25">
        <f>INDEX('Omkostningsindeks og vægte'!I$20:I$445,MATCH($F54,'Omkostningsindeks og vægte'!$F$20:$F$445,0))</f>
        <v>125.30295499482335</v>
      </c>
      <c r="J54" s="25">
        <f>INDEX('Omkostningsindeks og vægte'!J$20:J$445,MATCH($F54,'Omkostningsindeks og vægte'!$F$20:$F$445,0))</f>
        <v>3.05</v>
      </c>
      <c r="K54" s="25">
        <f>INDEX('Omkostningsindeks og vægte'!K$20:K$445,MATCH($F54,'Omkostningsindeks og vægte'!$F$20:$F$445,0))</f>
        <v>196.82746400885938</v>
      </c>
      <c r="L54" s="26">
        <f>INDEX('Omkostningsindeks og vægte'!L$20:L$445,MATCH($F54,'Omkostningsindeks og vægte'!$F$20:$F$445,0))</f>
        <v>139.71098725461556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45597</v>
      </c>
      <c r="G55" s="25">
        <f>INDEX('Omkostningsindeks og vægte'!G$20:G$445,MATCH($F55,'Omkostningsindeks og vægte'!$F$20:$F$445,0))</f>
        <v>162.86760950617284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188.01860465116278</v>
      </c>
      <c r="L55" s="26">
        <f>INDEX('Omkostningsindeks og vægte'!L$20:L$445,MATCH($F55,'Omkostningsindeks og vægte'!$F$20:$F$445,0))</f>
        <v>138.32724173886882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45627</v>
      </c>
      <c r="G56" s="25">
        <f>INDEX('Omkostningsindeks og vægte'!G$20:G$445,MATCH($F56,'Omkostningsindeks og vægte'!$F$20:$F$445,0))</f>
        <v>162.86760950617284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124.59331042770059</v>
      </c>
      <c r="J56" s="25">
        <f>INDEX('Omkostningsindeks og vægte'!J$20:J$445,MATCH($F56,'Omkostningsindeks og vægte'!$F$20:$F$445,0))</f>
        <v>2.9</v>
      </c>
      <c r="K56" s="25">
        <f>INDEX('Omkostningsindeks og vægte'!K$20:K$445,MATCH($F56,'Omkostningsindeks og vægte'!$F$20:$F$445,0))</f>
        <v>192.92846068660023</v>
      </c>
      <c r="L56" s="26">
        <f>INDEX('Omkostningsindeks og vægte'!L$20:L$445,MATCH($F56,'Omkostningsindeks og vægte'!$F$20:$F$445,0))</f>
        <v>139.01964077648216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45658</v>
      </c>
      <c r="G57" s="25">
        <f>INDEX('Omkostningsindeks og vægte'!G$20:G$445,MATCH($F57,'Omkostningsindeks og vægte'!$F$20:$F$445,0))</f>
        <v>161.82940960493826</v>
      </c>
      <c r="H57" s="25">
        <f>INDEX('Omkostningsindeks og vægte'!H$20:H$445,MATCH($F57,'Omkostningsindeks og vægte'!$F$20:$F$445,0))</f>
        <v>156.46492985971946</v>
      </c>
      <c r="I57" s="25">
        <f>INDEX('Omkostningsindeks og vægte'!I$20:I$445,MATCH($F57,'Omkostningsindeks og vægte'!$F$20:$F$445,0))</f>
        <v>124.89744381361034</v>
      </c>
      <c r="J57" s="25">
        <f>INDEX('Omkostningsindeks og vægte'!J$20:J$445,MATCH($F57,'Omkostningsindeks og vægte'!$F$20:$F$445,0))</f>
        <v>2.67</v>
      </c>
      <c r="K57" s="25">
        <f>INDEX('Omkostningsindeks og vægte'!K$20:K$445,MATCH($F57,'Omkostningsindeks og vægte'!$F$20:$F$445,0))</f>
        <v>195.09457364341085</v>
      </c>
      <c r="L57" s="26">
        <f>INDEX('Omkostningsindeks og vægte'!L$20:L$445,MATCH($F57,'Omkostningsindeks og vægte'!$F$20:$F$445,0))</f>
        <v>138.40643447855498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45689</v>
      </c>
      <c r="G58" s="27">
        <f>INDEX('Omkostningsindeks og vægte'!G$20:G$445,MATCH($F58,'Omkostningsindeks og vægte'!$F$20:$F$445,0))</f>
        <v>161.82940960493826</v>
      </c>
      <c r="H58" s="25">
        <f>INDEX('Omkostningsindeks og vægte'!H$20:H$445,MATCH($F58,'Omkostningsindeks og vægte'!$F$20:$F$445,0))</f>
        <v>156.07114228456916</v>
      </c>
      <c r="I58" s="25">
        <f>INDEX('Omkostningsindeks og vægte'!I$20:I$445,MATCH($F58,'Omkostningsindeks og vægte'!$F$20:$F$445,0))</f>
        <v>125.20157719952012</v>
      </c>
      <c r="J58" s="25">
        <f>INDEX('Omkostningsindeks og vægte'!J$20:J$445,MATCH($F58,'Omkostningsindeks og vægte'!$F$20:$F$445,0))</f>
        <v>2.82</v>
      </c>
      <c r="K58" s="25">
        <f>INDEX('Omkostningsindeks og vægte'!K$20:K$445,MATCH($F58,'Omkostningsindeks og vægte'!$F$20:$F$445,0))</f>
        <v>197.26068660022148</v>
      </c>
      <c r="L58" s="26">
        <f>INDEX('Omkostningsindeks og vægte'!L$20:L$445,MATCH($F58,'Omkostningsindeks og vægte'!$F$20:$F$445,0))</f>
        <v>138.85389848429278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45717</v>
      </c>
      <c r="G59" s="25">
        <f>INDEX('Omkostningsindeks og vægte'!G$20:G$445,MATCH($F59,'Omkostningsindeks og vægte'!$F$20:$F$445,0))</f>
        <v>161.82940960493826</v>
      </c>
      <c r="H59" s="25">
        <f>INDEX('Omkostningsindeks og vægte'!H$20:H$445,MATCH($F59,'Omkostningsindeks og vægte'!$F$20:$F$445,0))</f>
        <v>156.98997995991985</v>
      </c>
      <c r="I59" s="25">
        <f>INDEX('Omkostningsindeks og vægte'!I$20:I$445,MATCH($F59,'Omkostningsindeks og vægte'!$F$20:$F$445,0))</f>
        <v>124.43144447509424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218.63300110741972</v>
      </c>
      <c r="L59" s="26">
        <f>INDEX('Omkostningsindeks og vægte'!L$20:L$445,MATCH($F59,'Omkostningsindeks og vægte'!$F$20:$F$445,0))</f>
        <v>141.27727450523855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45748</v>
      </c>
      <c r="G60" s="25">
        <f>INDEX('Omkostningsindeks og vægte'!G$20:G$445,MATCH($F60,'Omkostningsindeks og vægte'!$F$20:$F$445,0))</f>
        <v>163.25693446913579</v>
      </c>
      <c r="H60" s="25">
        <f>INDEX('Omkostningsindeks og vægte'!H$20:H$445,MATCH($F60,'Omkostningsindeks og vægte'!$F$20:$F$445,0))</f>
        <v>158.56513026052104</v>
      </c>
      <c r="I60" s="25">
        <f>INDEX('Omkostningsindeks og vægte'!I$20:I$445,MATCH($F60,'Omkostningsindeks og vægte'!$F$20:$F$445,0))</f>
        <v>124.21140655382972</v>
      </c>
      <c r="J60" s="25">
        <f>INDEX('Omkostningsindeks og vægte'!J$20:J$445,MATCH($F60,'Omkostningsindeks og vægte'!$F$20:$F$445,0))</f>
        <v>2.69</v>
      </c>
      <c r="K60" s="25">
        <f>INDEX('Omkostningsindeks og vægte'!K$20:K$445,MATCH($F60,'Omkostningsindeks og vægte'!$F$20:$F$445,0))</f>
        <v>216.61129568106313</v>
      </c>
      <c r="L60" s="26">
        <f>INDEX('Omkostningsindeks og vægte'!L$20:L$445,MATCH($F60,'Omkostningsindeks og vægte'!$F$20:$F$445,0))</f>
        <v>141.86367504823448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45778</v>
      </c>
      <c r="G61" s="25">
        <f>INDEX('Omkostningsindeks og vægte'!G$20:G$445,MATCH($F61,'Omkostningsindeks og vægte'!$F$20:$F$445,0))</f>
        <v>163.25693446913579</v>
      </c>
      <c r="H61" s="25">
        <f>INDEX('Omkostningsindeks og vægte'!H$20:H$445,MATCH($F61,'Omkostningsindeks og vægte'!$F$20:$F$445,0))</f>
        <v>157.77755511022045</v>
      </c>
      <c r="I61" s="25">
        <f>INDEX('Omkostningsindeks og vægte'!I$20:I$445,MATCH($F61,'Omkostningsindeks og vægte'!$F$20:$F$445,0))</f>
        <v>124.10138759319744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210.54617940199338</v>
      </c>
      <c r="L61" s="26">
        <f>INDEX('Omkostningsindeks og vægte'!L$20:L$445,MATCH($F61,'Omkostningsindeks og vægte'!$F$20:$F$445,0))</f>
        <v>141.15236100233193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45809</v>
      </c>
      <c r="G62" s="25">
        <f>INDEX('Omkostningsindeks og vægte'!G$20:G$445,MATCH($F62,'Omkostningsindeks og vægte'!$F$20:$F$445,0))</f>
        <v>163.25693446913579</v>
      </c>
      <c r="H62" s="25">
        <f>INDEX('Omkostningsindeks og vægte'!H$20:H$445,MATCH($F62,'Omkostningsindeks og vægte'!$F$20:$F$445,0))</f>
        <v>157.90881763527054</v>
      </c>
      <c r="I62" s="25">
        <f>INDEX('Omkostningsindeks og vægte'!I$20:I$445,MATCH($F62,'Omkostningsindeks og vægte'!$F$20:$F$445,0))</f>
        <v>126.08172888457825</v>
      </c>
      <c r="J62" s="25">
        <f>INDEX('Omkostningsindeks og vægte'!J$20:J$445,MATCH($F62,'Omkostningsindeks og vægte'!$F$20:$F$445,0))</f>
        <v>2.61</v>
      </c>
      <c r="K62" s="25">
        <f>INDEX('Omkostningsindeks og vægte'!K$20:K$445,MATCH($F62,'Omkostningsindeks og vægte'!$F$20:$F$445,0))</f>
        <v>203.32580287929127</v>
      </c>
      <c r="L62" s="26">
        <f>INDEX('Omkostningsindeks og vægte'!L$20:L$445,MATCH($F62,'Omkostningsindeks og vægte'!$F$20:$F$445,0))</f>
        <v>140.30933729209312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45839</v>
      </c>
      <c r="G63" s="25">
        <f>INDEX('Omkostningsindeks og vægte'!G$20:G$445,MATCH($F63,'Omkostningsindeks og vægte'!$F$20:$F$445,0))</f>
        <v>163.90580940740739</v>
      </c>
      <c r="H63" s="25">
        <f>INDEX('Omkostningsindeks og vægte'!H$20:H$445,MATCH($F63,'Omkostningsindeks og vægte'!$F$20:$F$445,0))</f>
        <v>158.04008016032066</v>
      </c>
      <c r="I63" s="25">
        <f>INDEX('Omkostningsindeks og vægte'!I$20:I$445,MATCH($F63,'Omkostningsindeks og vægte'!$F$20:$F$445,0))</f>
        <v>126.41178576647506</v>
      </c>
      <c r="J63" s="25">
        <f>INDEX('Omkostningsindeks og vægte'!J$20:J$445,MATCH($F63,'Omkostningsindeks og vægte'!$F$20:$F$445,0))</f>
        <v>2.67</v>
      </c>
      <c r="K63" s="25">
        <f>INDEX('Omkostningsindeks og vægte'!K$20:K$445,MATCH($F63,'Omkostningsindeks og vægte'!$F$20:$F$445,0))</f>
        <v>200.00442967884828</v>
      </c>
      <c r="L63" s="26">
        <f>INDEX('Omkostningsindeks og vægte'!L$20:L$445,MATCH($F63,'Omkostningsindeks og vægte'!$F$20:$F$445,0))</f>
        <v>140.38758593233928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45870</v>
      </c>
      <c r="G64" s="25">
        <f>INDEX('Omkostningsindeks og vægte'!G$20:G$445,MATCH($F64,'Omkostningsindeks og vægte'!$F$20:$F$445,0))</f>
        <v>163.90580940740739</v>
      </c>
      <c r="H64" s="25">
        <f>INDEX('Omkostningsindeks og vægte'!H$20:H$445,MATCH($F64,'Omkostningsindeks og vægte'!$F$20:$F$445,0))</f>
        <v>158.43386773547095</v>
      </c>
      <c r="I64" s="25">
        <f>INDEX('Omkostningsindeks og vægte'!I$20:I$445,MATCH($F64,'Omkostningsindeks og vægte'!$F$20:$F$445,0))</f>
        <v>125.86169096331372</v>
      </c>
      <c r="J64" s="25">
        <f>INDEX('Omkostningsindeks og vægte'!J$20:J$445,MATCH($F64,'Omkostningsindeks og vægte'!$F$20:$F$445,0))</f>
        <v>2.75</v>
      </c>
      <c r="K64" s="25">
        <f>INDEX('Omkostningsindeks og vægte'!K$20:K$445,MATCH($F64,'Omkostningsindeks og vægte'!$F$20:$F$445,0))</f>
        <v>202.74817275747509</v>
      </c>
      <c r="L64" s="26">
        <f>INDEX('Omkostningsindeks og vægte'!L$20:L$445,MATCH($F64,'Omkostningsindeks og vægte'!$F$20:$F$445,0))</f>
        <v>140.79113911390405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45901</v>
      </c>
      <c r="G65" s="25">
        <f>INDEX('Omkostningsindeks og vægte'!G$20:G$445,MATCH($F65,'Omkostningsindeks og vægte'!$F$20:$F$445,0))</f>
        <v>163.90580940740739</v>
      </c>
      <c r="H65" s="25">
        <f>INDEX('Omkostningsindeks og vægte'!H$20:H$445,MATCH($F65,'Omkostningsindeks og vægte'!$F$20:$F$445,0))</f>
        <v>160.79659318637275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208.95769656699889</v>
      </c>
      <c r="L65" s="26">
        <f>INDEX('Omkostningsindeks og vægte'!L$20:L$445,MATCH($F65,'Omkostningsindeks og vægte'!$F$20:$F$445,0))</f>
        <v>141.65933814795522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12"/>
      <c r="F66" s="29">
        <f>EDATE(F67,-1)</f>
        <v>45931</v>
      </c>
      <c r="G66" s="30">
        <f>INDEX('Omkostningsindeks og vægte'!G$20:G$445,MATCH($F66,'Omkostningsindeks og vægte'!$F$20:$F$445,0))</f>
        <v>167.53950906172838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124.65148239635877</v>
      </c>
      <c r="J66" s="30">
        <f>INDEX('Omkostningsindeks og vægte'!J$20:J$445,MATCH($F66,'Omkostningsindeks og vægte'!$F$20:$F$445,0))</f>
        <v>2.73</v>
      </c>
      <c r="K66" s="30">
        <f>INDEX('Omkostningsindeks og vægte'!K$20:K$445,MATCH($F66,'Omkostningsindeks og vægte'!$F$20:$F$445,0))</f>
        <v>204.33665559246955</v>
      </c>
      <c r="L66" s="31">
        <f>INDEX('Omkostningsindeks og vægte'!L$20:L$445,MATCH($F66,'Omkostningsindeks og vægte'!$F$20:$F$445,0))</f>
        <v>142.94140186483384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32" t="s">
        <v>5</v>
      </c>
      <c r="F67" s="24">
        <v>45962</v>
      </c>
      <c r="G67" s="115">
        <v>167.53950906172838</v>
      </c>
      <c r="H67" s="115">
        <v>159.74789310730091</v>
      </c>
      <c r="I67" s="115">
        <v>125.43627043388025</v>
      </c>
      <c r="J67" s="115">
        <v>2.72</v>
      </c>
      <c r="K67" s="115">
        <v>203.94979436474145</v>
      </c>
      <c r="L67" s="115">
        <v>142.95560571334639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45992</v>
      </c>
      <c r="G68" s="115">
        <v>167.53950906172838</v>
      </c>
      <c r="H68" s="115">
        <v>159.74929324090141</v>
      </c>
      <c r="I68" s="115">
        <v>126.2259993854767</v>
      </c>
      <c r="J68" s="115">
        <v>2.7100000000000004</v>
      </c>
      <c r="K68" s="115">
        <v>203.56366556365057</v>
      </c>
      <c r="L68" s="115">
        <v>142.97035471955573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46023</v>
      </c>
      <c r="G69" s="115">
        <v>167.97985934545193</v>
      </c>
      <c r="H69" s="115">
        <v>159.86861380972755</v>
      </c>
      <c r="I69" s="115">
        <v>126.32028060413981</v>
      </c>
      <c r="J69" s="115">
        <v>2.7100000000000004</v>
      </c>
      <c r="K69" s="115">
        <v>203.17826780252713</v>
      </c>
      <c r="L69" s="115">
        <v>143.18476484435732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46054</v>
      </c>
      <c r="G70" s="115">
        <v>168.42136701810099</v>
      </c>
      <c r="H70" s="115">
        <v>159.98802350194109</v>
      </c>
      <c r="I70" s="115">
        <v>126.41463224370065</v>
      </c>
      <c r="J70" s="115">
        <v>2.7100000000000004</v>
      </c>
      <c r="K70" s="115">
        <v>202.79359969732667</v>
      </c>
      <c r="L70" s="115">
        <v>143.39991397457175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46082</v>
      </c>
      <c r="G71" s="115">
        <v>168.86403512168368</v>
      </c>
      <c r="H71" s="115">
        <v>160.10752238411038</v>
      </c>
      <c r="I71" s="115">
        <v>126.50905435675827</v>
      </c>
      <c r="J71" s="115">
        <v>2.7100000000000004</v>
      </c>
      <c r="K71" s="115">
        <v>202.40965986662505</v>
      </c>
      <c r="L71" s="115">
        <v>143.61580363589729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46113</v>
      </c>
      <c r="G72" s="115">
        <v>169.3078667062035</v>
      </c>
      <c r="H72" s="115">
        <v>160.22711052285356</v>
      </c>
      <c r="I72" s="115">
        <v>126.60354699595099</v>
      </c>
      <c r="J72" s="115">
        <v>2.7100000000000004</v>
      </c>
      <c r="K72" s="115">
        <v>202.17035072567577</v>
      </c>
      <c r="L72" s="115">
        <v>143.84956676282309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46143</v>
      </c>
      <c r="G73" s="115">
        <v>169.75286482968036</v>
      </c>
      <c r="H73" s="115">
        <v>160.3467879848385</v>
      </c>
      <c r="I73" s="115">
        <v>126.6981102139565</v>
      </c>
      <c r="J73" s="115">
        <v>2.7100000000000004</v>
      </c>
      <c r="K73" s="115">
        <v>201.93132452016042</v>
      </c>
      <c r="L73" s="115">
        <v>144.0840207978967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46174</v>
      </c>
      <c r="G74" s="115">
        <v>170.19903255817175</v>
      </c>
      <c r="H74" s="115">
        <v>160.46655483678285</v>
      </c>
      <c r="I74" s="115">
        <v>126.79274406349178</v>
      </c>
      <c r="J74" s="115">
        <v>2.7100000000000004</v>
      </c>
      <c r="K74" s="115">
        <v>201.69258091556412</v>
      </c>
      <c r="L74" s="115">
        <v>144.31916740475674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46204</v>
      </c>
      <c r="G75" s="115">
        <v>170.64637296579377</v>
      </c>
      <c r="H75" s="115">
        <v>160.58641114545409</v>
      </c>
      <c r="I75" s="115">
        <v>126.88744859731322</v>
      </c>
      <c r="J75" s="115">
        <v>2.7100000000000004</v>
      </c>
      <c r="K75" s="115">
        <v>201.52181054440021</v>
      </c>
      <c r="L75" s="115">
        <v>144.56306669995686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46235</v>
      </c>
      <c r="G76" s="115">
        <v>171.09488913474229</v>
      </c>
      <c r="H76" s="115">
        <v>160.70635697766963</v>
      </c>
      <c r="I76" s="115">
        <v>126.98222386821661</v>
      </c>
      <c r="J76" s="115">
        <v>2.7100000000000004</v>
      </c>
      <c r="K76" s="115">
        <v>201.3511847621921</v>
      </c>
      <c r="L76" s="115">
        <v>144.80764555726111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46266</v>
      </c>
      <c r="G77" s="115">
        <v>171.54458415531428</v>
      </c>
      <c r="H77" s="115">
        <v>160.82639240029673</v>
      </c>
      <c r="I77" s="115">
        <v>127.07706992903715</v>
      </c>
      <c r="J77" s="115">
        <v>2.7100000000000004</v>
      </c>
      <c r="K77" s="115">
        <v>201.18070344651829</v>
      </c>
      <c r="L77" s="115">
        <v>145.0529056789706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46296</v>
      </c>
      <c r="G78" s="40">
        <v>171.99546112592901</v>
      </c>
      <c r="H78" s="40">
        <v>160.94651748025262</v>
      </c>
      <c r="I78" s="40">
        <v>127.17198683264954</v>
      </c>
      <c r="J78" s="40">
        <v>2.7100000000000004</v>
      </c>
      <c r="K78" s="40">
        <v>201.05349856884666</v>
      </c>
      <c r="L78" s="40">
        <v>145.3039835449631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46327</v>
      </c>
      <c r="G79" s="40">
        <v>172.44752315314946</v>
      </c>
      <c r="H79" s="40">
        <v>161.0667322845045</v>
      </c>
      <c r="I79" s="40">
        <v>127.26697463196794</v>
      </c>
      <c r="J79" s="40">
        <v>2.7100000000000004</v>
      </c>
      <c r="K79" s="40">
        <v>200.92637412175623</v>
      </c>
      <c r="L79" s="40">
        <v>145.55573849927879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46357</v>
      </c>
      <c r="G80" s="40">
        <v>172.90077335170372</v>
      </c>
      <c r="H80" s="40">
        <v>161.1870368800696</v>
      </c>
      <c r="I80" s="40">
        <v>127.36203337994606</v>
      </c>
      <c r="J80" s="40">
        <v>2.7100000000000004</v>
      </c>
      <c r="K80" s="40">
        <v>200.79933005439139</v>
      </c>
      <c r="L80" s="40">
        <v>145.80817226625777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40"/>
      <c r="H81" s="40"/>
      <c r="I81" s="40"/>
      <c r="J81" s="40"/>
      <c r="K81" s="40"/>
      <c r="L81" s="40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40"/>
      <c r="H82" s="40"/>
      <c r="I82" s="40"/>
      <c r="J82" s="40"/>
      <c r="K82" s="40"/>
      <c r="L82" s="40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40"/>
      <c r="H83" s="40"/>
      <c r="I83" s="40"/>
      <c r="J83" s="40"/>
      <c r="K83" s="40"/>
      <c r="L83" s="40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40"/>
      <c r="H84" s="40"/>
      <c r="I84" s="40"/>
      <c r="J84" s="40"/>
      <c r="K84" s="40"/>
      <c r="L84" s="40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40"/>
      <c r="H85" s="40"/>
      <c r="I85" s="40"/>
      <c r="J85" s="40"/>
      <c r="K85" s="40"/>
      <c r="L85" s="40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P19" sqref="P19"/>
    </sheetView>
  </sheetViews>
  <sheetFormatPr defaultColWidth="12.33203125" defaultRowHeight="11.5" zeroHeight="1"/>
  <cols>
    <col min="1" max="1" width="2.77734375" style="34" customWidth="1"/>
    <col min="2" max="2" width="11" style="34" customWidth="1"/>
    <col min="3" max="3" width="9.6640625" style="34" customWidth="1"/>
    <col min="4" max="4" width="1.77734375" style="4" customWidth="1"/>
    <col min="5" max="5" width="14.6640625" style="4" customWidth="1"/>
    <col min="6" max="6" width="18.10937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9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5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4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5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71</v>
      </c>
      <c r="H19" s="38" t="s">
        <v>10</v>
      </c>
      <c r="I19" s="38" t="s">
        <v>11</v>
      </c>
      <c r="J19" s="38" t="s">
        <v>12</v>
      </c>
      <c r="K19" s="38" t="s">
        <v>36</v>
      </c>
      <c r="L19" s="38" t="s">
        <v>4</v>
      </c>
      <c r="M19" s="39" t="s">
        <v>14</v>
      </c>
      <c r="N19" s="12"/>
      <c r="O19" s="37" t="s">
        <v>3</v>
      </c>
      <c r="P19" s="38" t="s">
        <v>71</v>
      </c>
      <c r="Q19" s="38" t="s">
        <v>10</v>
      </c>
      <c r="R19" s="38" t="s">
        <v>11</v>
      </c>
      <c r="S19" s="38" t="s">
        <v>12</v>
      </c>
      <c r="T19" s="38" t="s">
        <v>36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t="str" cm="1">
        <f t="array" ref="H264">IF(H505="","",
H505*LOOKUP($F264,_xlfn._xlws.FILTER($F$454:$F$463,H$454:H$463&lt;&gt;""),_xlfn._xlws.FILTER(H$454:H$463,H$454:H$463&lt;&gt;"")))</f>
        <v/>
      </c>
      <c r="I264" s="48" t="str" cm="1">
        <f t="array" ref="I264">IF(I505="","",
I505*LOOKUP($F264,_xlfn._xlws.FILTER($F$454:$F$463,I$454:I$463&lt;&gt;""),_xlfn._xlws.FILTER(I$454:I$463,I$454:I$463&lt;&gt;"")))</f>
        <v/>
      </c>
      <c r="J264" s="49" t="str">
        <f t="shared" si="11"/>
        <v/>
      </c>
      <c r="K264" s="50" t="str" cm="1">
        <f t="array" ref="K264">IF(M505="","",
M505*LOOKUP($F264,_xlfn._xlws.FILTER($F$468:$F$477,G$468:G$477&lt;&gt;""),_xlfn._xlws.FILTER(G$468:G$477,G$468:G$477&lt;&gt;"")))</f>
        <v/>
      </c>
      <c r="L264" s="51" t="str">
        <f t="shared" si="14"/>
        <v/>
      </c>
      <c r="M264" s="43" t="str">
        <f t="shared" si="5"/>
        <v/>
      </c>
      <c r="N264" s="12"/>
      <c r="O264" s="24">
        <v>45962</v>
      </c>
      <c r="P264" s="52" t="str">
        <f t="shared" si="6"/>
        <v/>
      </c>
      <c r="Q264" s="52" t="str">
        <f t="shared" si="7"/>
        <v/>
      </c>
      <c r="R264" s="52" t="str">
        <f t="shared" si="8"/>
        <v/>
      </c>
      <c r="S264" s="52" t="str">
        <f t="shared" si="9"/>
        <v/>
      </c>
      <c r="T264" s="52" t="str">
        <f t="shared" si="10"/>
        <v/>
      </c>
      <c r="U264" s="43" t="str">
        <f t="shared" si="13"/>
        <v/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t="str" cm="1">
        <f t="array" ref="H265">IF(H506="","",
H506*LOOKUP($F265,_xlfn._xlws.FILTER($F$454:$F$463,H$454:H$463&lt;&gt;""),_xlfn._xlws.FILTER(H$454:H$463,H$454:H$463&lt;&gt;"")))</f>
        <v/>
      </c>
      <c r="I265" s="48" t="str" cm="1">
        <f t="array" ref="I265">IF(I506="","",
I506*LOOKUP($F265,_xlfn._xlws.FILTER($F$454:$F$463,I$454:I$463&lt;&gt;""),_xlfn._xlws.FILTER(I$454:I$463,I$454:I$463&lt;&gt;"")))</f>
        <v/>
      </c>
      <c r="J265" s="49" t="str">
        <f t="shared" si="11"/>
        <v/>
      </c>
      <c r="K265" s="50" t="str" cm="1">
        <f t="array" ref="K265">IF(M506="","",
M506*LOOKUP($F265,_xlfn._xlws.FILTER($F$468:$F$477,G$468:G$477&lt;&gt;""),_xlfn._xlws.FILTER(G$468:G$477,G$468:G$477&lt;&gt;"")))</f>
        <v/>
      </c>
      <c r="L265" s="51" t="str">
        <f t="shared" si="12"/>
        <v/>
      </c>
      <c r="M265" s="43" t="str">
        <f t="shared" si="5"/>
        <v/>
      </c>
      <c r="N265" s="12"/>
      <c r="O265" s="24">
        <v>45992</v>
      </c>
      <c r="P265" s="52" t="str">
        <f t="shared" si="6"/>
        <v/>
      </c>
      <c r="Q265" s="52" t="str">
        <f t="shared" si="7"/>
        <v/>
      </c>
      <c r="R265" s="52" t="str">
        <f t="shared" si="8"/>
        <v/>
      </c>
      <c r="S265" s="52" t="str">
        <f t="shared" si="9"/>
        <v/>
      </c>
      <c r="T265" s="52" t="str">
        <f t="shared" si="10"/>
        <v/>
      </c>
      <c r="U265" s="43" t="str">
        <f t="shared" si="13"/>
        <v/>
      </c>
      <c r="V265" s="12"/>
      <c r="W265" s="12"/>
    </row>
    <row r="266" spans="5:23" ht="13.5" hidden="1" customHeight="1">
      <c r="E266" s="12"/>
      <c r="F266" s="24">
        <v>46023</v>
      </c>
      <c r="G266" s="48" t="str" cm="1">
        <f t="array" ref="G266">IF(G507="","",
G507*LOOKUP($F266,_xlfn._xlws.FILTER($F$454:$F$463,G$454:G$463&lt;&gt;""),_xlfn._xlws.FILTER(G$454:G$463,G$454:G$463&lt;&gt;"")))</f>
        <v/>
      </c>
      <c r="H266" s="48" t="str" cm="1">
        <f t="array" ref="H266">IF(H507="","",
H507*LOOKUP($F266,_xlfn._xlws.FILTER($F$454:$F$463,H$454:H$463&lt;&gt;""),_xlfn._xlws.FILTER(H$454:H$463,H$454:H$463&lt;&gt;"")))</f>
        <v/>
      </c>
      <c r="I266" s="48" t="str" cm="1">
        <f t="array" ref="I266">IF(I507="","",
I507*LOOKUP($F266,_xlfn._xlws.FILTER($F$454:$F$463,I$454:I$463&lt;&gt;""),_xlfn._xlws.FILTER(I$454:I$463,I$454:I$463&lt;&gt;"")))</f>
        <v/>
      </c>
      <c r="J266" s="49" t="str">
        <f t="shared" si="11"/>
        <v/>
      </c>
      <c r="K266" s="50" t="str" cm="1">
        <f t="array" ref="K266">IF(M507="","",
M507*LOOKUP($F266,_xlfn._xlws.FILTER($F$468:$F$477,G$468:G$477&lt;&gt;""),_xlfn._xlws.FILTER(G$468:G$477,G$468:G$477&lt;&gt;"")))</f>
        <v/>
      </c>
      <c r="L266" s="51" t="str">
        <f t="shared" si="12"/>
        <v/>
      </c>
      <c r="M266" s="43" t="str">
        <f t="shared" si="5"/>
        <v/>
      </c>
      <c r="N266" s="12"/>
      <c r="O266" s="24">
        <v>46023</v>
      </c>
      <c r="P266" s="52" t="str">
        <f t="shared" si="6"/>
        <v/>
      </c>
      <c r="Q266" s="52" t="str">
        <f t="shared" si="7"/>
        <v/>
      </c>
      <c r="R266" s="52" t="str">
        <f t="shared" si="8"/>
        <v/>
      </c>
      <c r="S266" s="52" t="str">
        <f t="shared" si="9"/>
        <v/>
      </c>
      <c r="T266" s="52" t="str">
        <f t="shared" si="10"/>
        <v/>
      </c>
      <c r="U266" s="43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48" t="str" cm="1">
        <f t="array" ref="G267">IF(G508="","",
G508*LOOKUP($F267,_xlfn._xlws.FILTER($F$454:$F$463,G$454:G$463&lt;&gt;""),_xlfn._xlws.FILTER(G$454:G$463,G$454:G$463&lt;&gt;"")))</f>
        <v/>
      </c>
      <c r="H267" s="48" t="str" cm="1">
        <f t="array" ref="H267">IF(H508="","",
H508*LOOKUP($F267,_xlfn._xlws.FILTER($F$454:$F$463,H$454:H$463&lt;&gt;""),_xlfn._xlws.FILTER(H$454:H$463,H$454:H$463&lt;&gt;"")))</f>
        <v/>
      </c>
      <c r="I267" s="48" t="str" cm="1">
        <f t="array" ref="I267">IF(I508="","",
I508*LOOKUP($F267,_xlfn._xlws.FILTER($F$454:$F$463,I$454:I$463&lt;&gt;""),_xlfn._xlws.FILTER(I$454:I$463,I$454:I$463&lt;&gt;"")))</f>
        <v/>
      </c>
      <c r="J267" s="49" t="str">
        <f t="shared" si="11"/>
        <v/>
      </c>
      <c r="K267" s="50" t="str" cm="1">
        <f t="array" ref="K267">IF(M508="","",
M508*LOOKUP($F267,_xlfn._xlws.FILTER($F$468:$F$477,G$468:G$477&lt;&gt;""),_xlfn._xlws.FILTER(G$468:G$477,G$468:G$477&lt;&gt;"")))</f>
        <v/>
      </c>
      <c r="L267" s="51" t="str">
        <f t="shared" si="12"/>
        <v/>
      </c>
      <c r="M267" s="43" t="str">
        <f t="shared" si="5"/>
        <v/>
      </c>
      <c r="N267" s="12"/>
      <c r="O267" s="24">
        <v>46054</v>
      </c>
      <c r="P267" s="52" t="str">
        <f t="shared" si="6"/>
        <v/>
      </c>
      <c r="Q267" s="52" t="str">
        <f t="shared" si="7"/>
        <v/>
      </c>
      <c r="R267" s="52" t="str">
        <f t="shared" si="8"/>
        <v/>
      </c>
      <c r="S267" s="52" t="str">
        <f t="shared" si="9"/>
        <v/>
      </c>
      <c r="T267" s="52" t="str">
        <f t="shared" si="10"/>
        <v/>
      </c>
      <c r="U267" s="43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48" t="str" cm="1">
        <f t="array" ref="G268">IF(G509="","",
G509*LOOKUP($F268,_xlfn._xlws.FILTER($F$454:$F$463,G$454:G$463&lt;&gt;""),_xlfn._xlws.FILTER(G$454:G$463,G$454:G$463&lt;&gt;"")))</f>
        <v/>
      </c>
      <c r="H268" s="48" t="str" cm="1">
        <f t="array" ref="H268">IF(H509="","",
H509*LOOKUP($F268,_xlfn._xlws.FILTER($F$454:$F$463,H$454:H$463&lt;&gt;""),_xlfn._xlws.FILTER(H$454:H$463,H$454:H$463&lt;&gt;"")))</f>
        <v/>
      </c>
      <c r="I268" s="48" t="str" cm="1">
        <f t="array" ref="I268">IF(I509="","",
I509*LOOKUP($F268,_xlfn._xlws.FILTER($F$454:$F$463,I$454:I$463&lt;&gt;""),_xlfn._xlws.FILTER(I$454:I$463,I$454:I$463&lt;&gt;"")))</f>
        <v/>
      </c>
      <c r="J268" s="49" t="str">
        <f t="shared" si="11"/>
        <v/>
      </c>
      <c r="K268" s="50" t="str" cm="1">
        <f t="array" ref="K268">IF(M509="","",
M509*LOOKUP($F268,_xlfn._xlws.FILTER($F$468:$F$477,G$468:G$477&lt;&gt;""),_xlfn._xlws.FILTER(G$468:G$477,G$468:G$477&lt;&gt;"")))</f>
        <v/>
      </c>
      <c r="L268" s="51" t="str">
        <f t="shared" si="12"/>
        <v/>
      </c>
      <c r="M268" s="43" t="str">
        <f t="shared" si="5"/>
        <v/>
      </c>
      <c r="N268" s="12"/>
      <c r="O268" s="24">
        <v>46082</v>
      </c>
      <c r="P268" s="52" t="str">
        <f t="shared" si="6"/>
        <v/>
      </c>
      <c r="Q268" s="52" t="str">
        <f t="shared" si="7"/>
        <v/>
      </c>
      <c r="R268" s="52" t="str">
        <f t="shared" si="8"/>
        <v/>
      </c>
      <c r="S268" s="52" t="str">
        <f t="shared" si="9"/>
        <v/>
      </c>
      <c r="T268" s="52" t="str">
        <f t="shared" si="10"/>
        <v/>
      </c>
      <c r="U268" s="43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4">
      <c r="E450" s="12"/>
      <c r="F450" s="36" t="s">
        <v>82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4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83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84</v>
      </c>
      <c r="G453" s="62" t="s">
        <v>71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/>
      <c r="G457" s="66"/>
      <c r="H457" s="66"/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85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86</v>
      </c>
      <c r="G466" s="39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84</v>
      </c>
      <c r="G467" s="70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3"/>
      <c r="G469" s="6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87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88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89</v>
      </c>
      <c r="G481" s="7"/>
      <c r="H481" s="7"/>
      <c r="I481" s="7"/>
      <c r="J481" s="7"/>
      <c r="K481" s="12"/>
      <c r="L481" s="77" t="s">
        <v>90</v>
      </c>
      <c r="M481" s="12"/>
      <c r="N481" s="12"/>
      <c r="O481" s="12"/>
      <c r="P481" s="78" t="s">
        <v>91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71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36</v>
      </c>
      <c r="N482" s="12"/>
      <c r="O482" s="73"/>
      <c r="P482" s="82" t="s">
        <v>3</v>
      </c>
      <c r="Q482" s="62" t="s">
        <v>71</v>
      </c>
      <c r="R482" s="83" t="s">
        <v>10</v>
      </c>
      <c r="S482" s="83" t="s">
        <v>11</v>
      </c>
      <c r="T482" s="83" t="s">
        <v>12</v>
      </c>
      <c r="U482" s="83" t="s">
        <v>36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/>
      <c r="I505" s="40"/>
      <c r="J505" s="40"/>
      <c r="K505" s="12"/>
      <c r="L505" s="24">
        <v>45962</v>
      </c>
      <c r="M505" s="40"/>
      <c r="N505" s="12"/>
      <c r="O505" s="12"/>
      <c r="P505" s="24">
        <v>45962</v>
      </c>
      <c r="Q505" s="40">
        <v>54.272107791646775</v>
      </c>
      <c r="R505" s="40"/>
      <c r="S505" s="40"/>
      <c r="T505" s="40"/>
      <c r="U505" s="40"/>
      <c r="V505" s="87"/>
      <c r="W505" s="12"/>
    </row>
    <row r="506" spans="5:23" s="60" customFormat="1">
      <c r="E506" s="12"/>
      <c r="F506" s="24">
        <v>45992</v>
      </c>
      <c r="G506" s="40">
        <v>129.1</v>
      </c>
      <c r="H506" s="40"/>
      <c r="I506" s="40"/>
      <c r="J506" s="40"/>
      <c r="K506" s="12"/>
      <c r="L506" s="24">
        <v>45992</v>
      </c>
      <c r="M506" s="40"/>
      <c r="N506" s="12"/>
      <c r="O506" s="12"/>
      <c r="P506" s="24">
        <v>45992</v>
      </c>
      <c r="Q506" s="40">
        <v>54.272107791646775</v>
      </c>
      <c r="R506" s="40"/>
      <c r="S506" s="40"/>
      <c r="T506" s="40"/>
      <c r="U506" s="40"/>
      <c r="V506" s="87"/>
      <c r="W506" s="12"/>
    </row>
    <row r="507" spans="5:23" s="60" customFormat="1">
      <c r="E507" s="12"/>
      <c r="F507" s="24">
        <v>46023</v>
      </c>
      <c r="G507" s="40"/>
      <c r="H507" s="40"/>
      <c r="I507" s="40"/>
      <c r="J507" s="40"/>
      <c r="K507" s="12"/>
      <c r="L507" s="24">
        <v>46023</v>
      </c>
      <c r="M507" s="40"/>
      <c r="N507" s="12"/>
      <c r="O507" s="12"/>
      <c r="P507" s="24">
        <v>46023</v>
      </c>
      <c r="Q507" s="40"/>
      <c r="R507" s="40"/>
      <c r="S507" s="40"/>
      <c r="T507" s="40"/>
      <c r="U507" s="40"/>
      <c r="V507" s="87"/>
      <c r="W507" s="12"/>
    </row>
    <row r="508" spans="5:23" s="60" customFormat="1">
      <c r="E508" s="12"/>
      <c r="F508" s="24">
        <v>46054</v>
      </c>
      <c r="G508" s="40"/>
      <c r="H508" s="40"/>
      <c r="I508" s="40"/>
      <c r="J508" s="40"/>
      <c r="K508" s="12"/>
      <c r="L508" s="24">
        <v>46054</v>
      </c>
      <c r="M508" s="40"/>
      <c r="N508" s="12"/>
      <c r="O508" s="12"/>
      <c r="P508" s="24">
        <v>46054</v>
      </c>
      <c r="Q508" s="40"/>
      <c r="R508" s="40"/>
      <c r="S508" s="40"/>
      <c r="T508" s="40"/>
      <c r="U508" s="40"/>
      <c r="V508" s="87"/>
      <c r="W508" s="12"/>
    </row>
    <row r="509" spans="5:23" s="60" customFormat="1">
      <c r="E509" s="12"/>
      <c r="F509" s="24">
        <v>46082</v>
      </c>
      <c r="G509" s="40"/>
      <c r="H509" s="40"/>
      <c r="I509" s="40"/>
      <c r="J509" s="40"/>
      <c r="K509" s="12"/>
      <c r="L509" s="24">
        <v>46082</v>
      </c>
      <c r="M509" s="40"/>
      <c r="N509" s="12"/>
      <c r="O509" s="12"/>
      <c r="P509" s="24">
        <v>46082</v>
      </c>
      <c r="Q509" s="40"/>
      <c r="R509" s="40"/>
      <c r="S509" s="40"/>
      <c r="T509" s="40"/>
      <c r="U509" s="40"/>
      <c r="V509" s="87"/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 hidden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 hidden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 hidden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 hidden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 hidden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 hidden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 hidden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 hidden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 hidden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&amp;Paf &amp;N
  &amp;R&amp;A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N110" sqref="N110"/>
    </sheetView>
  </sheetViews>
  <sheetFormatPr defaultColWidth="12.33203125" defaultRowHeight="11.5"/>
  <cols>
    <col min="1" max="1" width="2.77734375" style="34" customWidth="1"/>
    <col min="2" max="2" width="11" style="34" customWidth="1"/>
    <col min="3" max="3" width="9.6640625" style="34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5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5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5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5" customHeight="1">
      <c r="A19" s="2"/>
      <c r="B19" s="2"/>
      <c r="C19" s="3"/>
      <c r="D19" s="3"/>
      <c r="E19" s="12"/>
      <c r="F19" s="73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4">
      <c r="A20" s="2"/>
      <c r="B20" s="2"/>
      <c r="C20" s="3"/>
      <c r="D20" s="3"/>
      <c r="E20" s="35"/>
      <c r="F20" s="73" t="s">
        <v>74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92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94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34</v>
      </c>
      <c r="H43" s="72"/>
      <c r="I43" s="72"/>
      <c r="J43" s="72" t="s">
        <v>32</v>
      </c>
      <c r="K43" s="72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43</v>
      </c>
      <c r="H54" s="72"/>
      <c r="I54" s="72"/>
      <c r="J54" s="72" t="s">
        <v>32</v>
      </c>
      <c r="K54" s="72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35">
        <v>3</v>
      </c>
      <c r="F58" s="36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94" t="s">
        <v>49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95" t="s">
        <v>50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51</v>
      </c>
      <c r="J66" s="95" t="s">
        <v>52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51</v>
      </c>
      <c r="J67" s="97" t="s">
        <v>53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32"/>
      <c r="F68" s="96">
        <v>42339</v>
      </c>
      <c r="G68" s="3" t="s">
        <v>54</v>
      </c>
      <c r="H68" s="3"/>
      <c r="I68" s="3"/>
      <c r="J68" s="97" t="s">
        <v>55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51</v>
      </c>
      <c r="H69" s="3"/>
      <c r="I69" s="3"/>
      <c r="J69" s="97" t="s">
        <v>56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72</v>
      </c>
      <c r="H70" s="3"/>
      <c r="I70" s="3"/>
      <c r="J70" s="97" t="s">
        <v>79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51</v>
      </c>
      <c r="H71" s="3"/>
      <c r="I71" s="3"/>
      <c r="J71" s="97" t="s">
        <v>80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/>
      <c r="G72" s="3"/>
      <c r="H72" s="3"/>
      <c r="I72" s="3"/>
      <c r="J72" s="97"/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/>
      <c r="G73" s="3"/>
      <c r="H73" s="3"/>
      <c r="I73" s="3"/>
      <c r="J73" s="97"/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/>
      <c r="G74" s="3"/>
      <c r="H74" s="3"/>
      <c r="I74" s="3"/>
      <c r="J74" s="97"/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35">
        <v>4</v>
      </c>
      <c r="F90" s="36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4">
      <c r="A93" s="2"/>
      <c r="B93" s="2"/>
      <c r="C93" s="3"/>
      <c r="D93" s="3"/>
      <c r="E93" s="35"/>
      <c r="F93" s="103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62</v>
      </c>
      <c r="I98" s="20" t="s">
        <v>3</v>
      </c>
      <c r="J98" s="20"/>
      <c r="K98" s="106" t="s">
        <v>63</v>
      </c>
      <c r="L98" s="61"/>
      <c r="M98" s="106" t="s">
        <v>64</v>
      </c>
      <c r="N98" s="106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66</v>
      </c>
      <c r="G99" s="95"/>
      <c r="H99" s="97" t="s">
        <v>51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66</v>
      </c>
      <c r="G100" s="95"/>
      <c r="H100" s="97" t="s">
        <v>51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66</v>
      </c>
      <c r="G101" s="95"/>
      <c r="H101" s="97" t="s">
        <v>51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66</v>
      </c>
      <c r="G102" s="95"/>
      <c r="H102" s="97" t="s">
        <v>48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66</v>
      </c>
      <c r="G103" s="95"/>
      <c r="H103" s="97" t="s">
        <v>48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67</v>
      </c>
      <c r="G104" s="95"/>
      <c r="H104" s="97" t="s">
        <v>48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67</v>
      </c>
      <c r="G105" s="95"/>
      <c r="H105" s="97" t="s">
        <v>48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67</v>
      </c>
      <c r="G106" s="95"/>
      <c r="H106" s="97" t="s">
        <v>48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67</v>
      </c>
      <c r="G107" s="95"/>
      <c r="H107" s="97" t="s">
        <v>48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67</v>
      </c>
      <c r="G108" s="95"/>
      <c r="H108" s="97" t="s">
        <v>48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orientation="portrait" verticalDpi="4" r:id="rId1"/>
  <headerFooter>
    <oddHeader>&amp;C&amp;F&amp;R&amp;D</oddHeader>
    <oddFooter xml:space="preserve">&amp;C&amp;8Side &amp;Paf &amp;N
  &amp;R&amp;A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2025-09-17T10:50:34Z</cp:lastPrinted>
  <dcterms:created xsi:type="dcterms:W3CDTF">2024-09-24T07:20:07Z</dcterms:created>
  <dcterms:modified xsi:type="dcterms:W3CDTF">2025-09-30T12:16:45Z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