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Excel indeks oktober\"/>
    </mc:Choice>
  </mc:AlternateContent>
  <xr:revisionPtr revIDLastSave="0" documentId="8_{459D5AB8-AE45-4625-9A0A-662116F9C268}" xr6:coauthVersionLast="47" xr6:coauthVersionMax="47" xr10:uidLastSave="{00000000-0000-0000-0000-000000000000}"/>
  <bookViews>
    <workbookView xWindow="1480" yWindow="1480" windowWidth="14400" windowHeight="727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1">'Omkostningsindeks og vægte'!$A$1:$V$518</definedName>
    <definedName name="_xlnm.Print_Area" localSheetId="0">'Prognose og aktuelt indeks'!$A$1:$N$92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M265" i="3" s="1"/>
  <c r="L264" i="3"/>
  <c r="M264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M439" i="3"/>
  <c r="M421" i="3"/>
  <c r="M404" i="3"/>
  <c r="M391" i="3"/>
  <c r="M375" i="3"/>
  <c r="M295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T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T407" i="3" s="1"/>
  <c r="K406" i="3" a="1"/>
  <c r="K406" i="3" s="1"/>
  <c r="T406" i="3" s="1"/>
  <c r="K405" i="3" a="1"/>
  <c r="K405" i="3" s="1"/>
  <c r="K404" i="3" a="1"/>
  <c r="K404" i="3" s="1"/>
  <c r="T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T391" i="3" s="1"/>
  <c r="K390" i="3" a="1"/>
  <c r="K390" i="3" s="1"/>
  <c r="T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T375" i="3" s="1"/>
  <c r="K374" i="3" a="1"/>
  <c r="K374" i="3" s="1"/>
  <c r="K373" i="3" a="1"/>
  <c r="K373" i="3" s="1"/>
  <c r="K372" i="3" a="1"/>
  <c r="K372" i="3" s="1"/>
  <c r="T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T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T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T295" i="3" s="1"/>
  <c r="K294" i="3" a="1"/>
  <c r="K294" i="3" s="1"/>
  <c r="T294" i="3" s="1"/>
  <c r="K293" i="3" a="1"/>
  <c r="K293" i="3" s="1"/>
  <c r="K292" i="3" a="1"/>
  <c r="K292" i="3" s="1"/>
  <c r="T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T279" i="3" s="1"/>
  <c r="K278" i="3" a="1"/>
  <c r="K278" i="3" s="1"/>
  <c r="T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T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J438" i="3"/>
  <c r="J437" i="3"/>
  <c r="J436" i="3"/>
  <c r="J435" i="3"/>
  <c r="S435" i="3" s="1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S420" i="3" s="1"/>
  <c r="J419" i="3"/>
  <c r="S419" i="3" s="1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S404" i="3" s="1"/>
  <c r="J403" i="3"/>
  <c r="S403" i="3" s="1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S388" i="3" s="1"/>
  <c r="J387" i="3"/>
  <c r="S387" i="3" s="1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S372" i="3" s="1"/>
  <c r="J371" i="3"/>
  <c r="S371" i="3" s="1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S323" i="3" s="1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S308" i="3" s="1"/>
  <c r="J307" i="3"/>
  <c r="S307" i="3" s="1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S292" i="3" s="1"/>
  <c r="J291" i="3"/>
  <c r="S291" i="3" s="1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S276" i="3" s="1"/>
  <c r="J275" i="3"/>
  <c r="S275" i="3" s="1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P439" i="3" s="1"/>
  <c r="U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R435" i="3" s="1"/>
  <c r="H435" i="3" a="1"/>
  <c r="H435" i="3" s="1"/>
  <c r="Q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Q420" i="3" s="1"/>
  <c r="G420" i="3" a="1"/>
  <c r="G420" i="3" s="1"/>
  <c r="P420" i="3" s="1"/>
  <c r="U420" i="3" s="1"/>
  <c r="I419" i="3" a="1"/>
  <c r="I419" i="3" s="1"/>
  <c r="R419" i="3" s="1"/>
  <c r="H419" i="3" a="1"/>
  <c r="H419" i="3" s="1"/>
  <c r="Q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R405" i="3" s="1"/>
  <c r="H405" i="3" a="1"/>
  <c r="H405" i="3" s="1"/>
  <c r="Q405" i="3" s="1"/>
  <c r="G405" i="3" a="1"/>
  <c r="G405" i="3" s="1"/>
  <c r="I404" i="3" a="1"/>
  <c r="I404" i="3" s="1"/>
  <c r="H404" i="3" a="1"/>
  <c r="H404" i="3" s="1"/>
  <c r="Q404" i="3" s="1"/>
  <c r="G404" i="3" a="1"/>
  <c r="G404" i="3" s="1"/>
  <c r="P404" i="3" s="1"/>
  <c r="U404" i="3" s="1"/>
  <c r="I403" i="3" a="1"/>
  <c r="I403" i="3" s="1"/>
  <c r="R403" i="3" s="1"/>
  <c r="H403" i="3" a="1"/>
  <c r="H403" i="3" s="1"/>
  <c r="Q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Q388" i="3" s="1"/>
  <c r="G388" i="3" a="1"/>
  <c r="G388" i="3" s="1"/>
  <c r="P388" i="3" s="1"/>
  <c r="U388" i="3" s="1"/>
  <c r="I387" i="3" a="1"/>
  <c r="I387" i="3" s="1"/>
  <c r="R387" i="3" s="1"/>
  <c r="H387" i="3" a="1"/>
  <c r="H387" i="3" s="1"/>
  <c r="Q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Q373" i="3" s="1"/>
  <c r="G373" i="3" a="1"/>
  <c r="G373" i="3" s="1"/>
  <c r="I372" i="3" a="1"/>
  <c r="I372" i="3" s="1"/>
  <c r="H372" i="3" a="1"/>
  <c r="H372" i="3" s="1"/>
  <c r="Q372" i="3" s="1"/>
  <c r="G372" i="3" a="1"/>
  <c r="G372" i="3" s="1"/>
  <c r="P372" i="3" s="1"/>
  <c r="U372" i="3" s="1"/>
  <c r="I371" i="3" a="1"/>
  <c r="I371" i="3" s="1"/>
  <c r="R371" i="3" s="1"/>
  <c r="H371" i="3" a="1"/>
  <c r="H371" i="3" s="1"/>
  <c r="Q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R360" i="3" s="1"/>
  <c r="H360" i="3" a="1"/>
  <c r="H360" i="3" s="1"/>
  <c r="Q360" i="3" s="1"/>
  <c r="G360" i="3" a="1"/>
  <c r="G360" i="3" s="1"/>
  <c r="P360" i="3" s="1"/>
  <c r="U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R357" i="3" s="1"/>
  <c r="H357" i="3" a="1"/>
  <c r="H357" i="3" s="1"/>
  <c r="Q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P343" i="3" s="1"/>
  <c r="U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P327" i="3" s="1"/>
  <c r="U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R323" i="3" s="1"/>
  <c r="H323" i="3" a="1"/>
  <c r="H323" i="3" s="1"/>
  <c r="Q323" i="3" s="1"/>
  <c r="G323" i="3" a="1"/>
  <c r="G323" i="3" s="1"/>
  <c r="P323" i="3" s="1"/>
  <c r="U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R308" i="3" s="1"/>
  <c r="H308" i="3" a="1"/>
  <c r="H308" i="3" s="1"/>
  <c r="Q308" i="3" s="1"/>
  <c r="G308" i="3" a="1"/>
  <c r="G308" i="3" s="1"/>
  <c r="P308" i="3" s="1"/>
  <c r="U308" i="3" s="1"/>
  <c r="I307" i="3" a="1"/>
  <c r="I307" i="3" s="1"/>
  <c r="R307" i="3" s="1"/>
  <c r="H307" i="3" a="1"/>
  <c r="H307" i="3" s="1"/>
  <c r="Q307" i="3" s="1"/>
  <c r="G307" i="3" a="1"/>
  <c r="G307" i="3" s="1"/>
  <c r="P307" i="3" s="1"/>
  <c r="U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R293" i="3" s="1"/>
  <c r="H293" i="3" a="1"/>
  <c r="H293" i="3" s="1"/>
  <c r="Q293" i="3" s="1"/>
  <c r="G293" i="3" a="1"/>
  <c r="G293" i="3" s="1"/>
  <c r="I292" i="3" a="1"/>
  <c r="I292" i="3" s="1"/>
  <c r="R292" i="3" s="1"/>
  <c r="H292" i="3" a="1"/>
  <c r="H292" i="3" s="1"/>
  <c r="Q292" i="3" s="1"/>
  <c r="G292" i="3" a="1"/>
  <c r="G292" i="3" s="1"/>
  <c r="P292" i="3" s="1"/>
  <c r="U292" i="3" s="1"/>
  <c r="I291" i="3" a="1"/>
  <c r="I291" i="3" s="1"/>
  <c r="R291" i="3" s="1"/>
  <c r="H291" i="3" a="1"/>
  <c r="H291" i="3" s="1"/>
  <c r="Q291" i="3" s="1"/>
  <c r="G291" i="3" a="1"/>
  <c r="G291" i="3" s="1"/>
  <c r="P291" i="3" s="1"/>
  <c r="U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R277" i="3" s="1"/>
  <c r="H277" i="3" a="1"/>
  <c r="H277" i="3" s="1"/>
  <c r="Q277" i="3" s="1"/>
  <c r="G277" i="3" a="1"/>
  <c r="G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P275" i="3" s="1"/>
  <c r="U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U264" i="3" s="1"/>
  <c r="I263" i="3" a="1"/>
  <c r="I263" i="3" s="1"/>
  <c r="H263" i="3" a="1"/>
  <c r="H263" i="3" s="1"/>
  <c r="G263" i="3" a="1"/>
  <c r="G263" i="3" s="1"/>
  <c r="P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P356" i="3" l="1"/>
  <c r="U356" i="3" s="1"/>
  <c r="T342" i="3"/>
  <c r="T356" i="3"/>
  <c r="P328" i="3"/>
  <c r="U328" i="3" s="1"/>
  <c r="Q328" i="3"/>
  <c r="Q356" i="3"/>
  <c r="T343" i="3"/>
  <c r="R341" i="3"/>
  <c r="T439" i="3"/>
  <c r="P311" i="3"/>
  <c r="U311" i="3" s="1"/>
  <c r="P339" i="3"/>
  <c r="U339" i="3" s="1"/>
  <c r="R355" i="3"/>
  <c r="T327" i="3"/>
  <c r="P342" i="3"/>
  <c r="U342" i="3" s="1"/>
  <c r="Q341" i="3"/>
  <c r="Q355" i="3"/>
  <c r="T326" i="3"/>
  <c r="T340" i="3"/>
  <c r="T438" i="3"/>
  <c r="R328" i="3"/>
  <c r="R440" i="3"/>
  <c r="S340" i="3"/>
  <c r="S327" i="3"/>
  <c r="S341" i="3"/>
  <c r="S355" i="3"/>
  <c r="S439" i="3"/>
  <c r="M262" i="3"/>
  <c r="S356" i="3"/>
  <c r="M263" i="3"/>
  <c r="M250" i="3"/>
  <c r="P312" i="3"/>
  <c r="U312" i="3" s="1"/>
  <c r="P326" i="3"/>
  <c r="U326" i="3" s="1"/>
  <c r="P340" i="3"/>
  <c r="U340" i="3" s="1"/>
  <c r="P438" i="3"/>
  <c r="U438" i="3" s="1"/>
  <c r="Q312" i="3"/>
  <c r="Q340" i="3"/>
  <c r="R312" i="3"/>
  <c r="R340" i="3"/>
  <c r="R424" i="3"/>
  <c r="P324" i="3"/>
  <c r="U324" i="3" s="1"/>
  <c r="P408" i="3"/>
  <c r="U408" i="3" s="1"/>
  <c r="P422" i="3"/>
  <c r="U422" i="3" s="1"/>
  <c r="P436" i="3"/>
  <c r="U436" i="3" s="1"/>
  <c r="S324" i="3"/>
  <c r="S436" i="3"/>
  <c r="P296" i="3"/>
  <c r="U296" i="3" s="1"/>
  <c r="P310" i="3"/>
  <c r="U310" i="3" s="1"/>
  <c r="Q296" i="3"/>
  <c r="Q324" i="3"/>
  <c r="Q408" i="3"/>
  <c r="Q436" i="3"/>
  <c r="S311" i="3"/>
  <c r="S325" i="3"/>
  <c r="S339" i="3"/>
  <c r="S423" i="3"/>
  <c r="S437" i="3"/>
  <c r="T359" i="3"/>
  <c r="R296" i="3"/>
  <c r="R310" i="3"/>
  <c r="R324" i="3"/>
  <c r="R408" i="3"/>
  <c r="T262" i="3"/>
  <c r="T276" i="3"/>
  <c r="T374" i="3"/>
  <c r="T388" i="3"/>
  <c r="P423" i="3"/>
  <c r="U423" i="3" s="1"/>
  <c r="Q325" i="3"/>
  <c r="Q339" i="3"/>
  <c r="Q437" i="3"/>
  <c r="R325" i="3"/>
  <c r="R339" i="3"/>
  <c r="R437" i="3"/>
  <c r="T310" i="3"/>
  <c r="T324" i="3"/>
  <c r="T422" i="3"/>
  <c r="T436" i="3"/>
  <c r="T311" i="3"/>
  <c r="T42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U265" i="3" s="1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U267" i="3" s="1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U266" i="3" s="1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U268" i="3" s="1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63" i="3" l="1"/>
  <c r="U261" i="3"/>
  <c r="U262" i="3"/>
  <c r="G159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<sst xmlns="http://schemas.openxmlformats.org/spreadsheetml/2006/main" count="190" uniqueCount="97">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</sst>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15662" cy="13821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287299" cy="13599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view="pageBreakPreview" zoomScale="60" zoomScaleNormal="100" workbookViewId="0">
      <selection activeCell="R26" sqref="R26"/>
    </sheetView>
  </sheetViews>
  <sheetFormatPr defaultColWidth="12.33203125" defaultRowHeight="11.5"/>
  <cols>
    <col min="1" max="1" width="2.77734375" style="28" customWidth="1"/>
    <col min="2" max="2" width="11" style="28" customWidth="1"/>
    <col min="3" max="3" width="10.44140625" style="28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5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4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5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70</v>
      </c>
      <c r="H19" s="73" t="s">
        <v>8</v>
      </c>
      <c r="I19" s="73" t="s">
        <v>9</v>
      </c>
      <c r="J19" s="73" t="s">
        <v>10</v>
      </c>
      <c r="K19" s="73" t="s">
        <v>35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44531</v>
      </c>
      <c r="G20" s="76">
        <f>INDEX('Omkostningsindeks og vægte'!G$20:G$445,MATCH($F20,'Omkostningsindeks og vægte'!$F$20:$F$445,0))</f>
        <v>145.55540999999999</v>
      </c>
      <c r="H20" s="76">
        <f>INDEX('Omkostningsindeks og vægte'!H$20:H$445,MATCH($F20,'Omkostningsindeks og vægte'!$F$20:$F$445,0))</f>
        <v>140.18837675350701</v>
      </c>
      <c r="I20" s="76">
        <f>INDEX('Omkostningsindeks og vægte'!I$20:I$445,MATCH($F20,'Omkostningsindeks og vægte'!$F$20:$F$445,0))</f>
        <v>111.31281924297416</v>
      </c>
      <c r="J20" s="76">
        <f>INDEX('Omkostningsindeks og vægte'!J$20:J$445,MATCH($F20,'Omkostningsindeks og vægte'!$F$20:$F$445,0))</f>
        <v>0.49</v>
      </c>
      <c r="K20" s="76">
        <f>INDEX('Omkostningsindeks og vægte'!K$20:K$445,MATCH($F20,'Omkostningsindeks og vægte'!$F$20:$F$445,0))</f>
        <v>183.25315614617941</v>
      </c>
      <c r="L20" s="77">
        <f>INDEX('Omkostningsindeks og vægte'!L$20:L$445,MATCH($F20,'Omkostningsindeks og vægte'!$F$20:$F$445,0))</f>
        <v>122.87693223945699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44562</v>
      </c>
      <c r="G21" s="76">
        <f>INDEX('Omkostningsindeks og vægte'!G$20:G$445,MATCH($F21,'Omkostningsindeks og vægte'!$F$20:$F$445,0))</f>
        <v>146.36349000000001</v>
      </c>
      <c r="H21" s="76">
        <f>INDEX('Omkostningsindeks og vægte'!H$20:H$445,MATCH($F21,'Omkostningsindeks og vægte'!$F$20:$F$445,0))</f>
        <v>140.58216432865731</v>
      </c>
      <c r="I21" s="76">
        <f>INDEX('Omkostningsindeks og vægte'!I$20:I$445,MATCH($F21,'Omkostningsindeks og vægte'!$F$20:$F$445,0))</f>
        <v>111.21144144767091</v>
      </c>
      <c r="J21" s="76">
        <f>INDEX('Omkostningsindeks og vægte'!J$20:J$445,MATCH($F21,'Omkostningsindeks og vægte'!$F$20:$F$445,0))</f>
        <v>0.42</v>
      </c>
      <c r="K21" s="76">
        <f>INDEX('Omkostningsindeks og vægte'!K$20:K$445,MATCH($F21,'Omkostningsindeks og vægte'!$F$20:$F$445,0))</f>
        <v>184.55282392026578</v>
      </c>
      <c r="L21" s="77">
        <f>INDEX('Omkostningsindeks og vægte'!L$20:L$445,MATCH($F21,'Omkostningsindeks og vægte'!$F$20:$F$445,0))</f>
        <v>123.40793614752445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44593</v>
      </c>
      <c r="G22" s="76">
        <f>INDEX('Omkostningsindeks og vægte'!G$20:G$445,MATCH($F22,'Omkostningsindeks og vægte'!$F$20:$F$445,0))</f>
        <v>146.36349000000001</v>
      </c>
      <c r="H22" s="76">
        <f>INDEX('Omkostningsindeks og vægte'!H$20:H$445,MATCH($F22,'Omkostningsindeks og vægte'!$F$20:$F$445,0))</f>
        <v>139.92585170340681</v>
      </c>
      <c r="I22" s="76">
        <f>INDEX('Omkostningsindeks og vægte'!I$20:I$445,MATCH($F22,'Omkostningsindeks og vægte'!$F$20:$F$445,0))</f>
        <v>111.81970821949042</v>
      </c>
      <c r="J22" s="76">
        <f>INDEX('Omkostningsindeks og vægte'!J$20:J$445,MATCH($F22,'Omkostningsindeks og vægte'!$F$20:$F$445,0))</f>
        <v>0.54</v>
      </c>
      <c r="K22" s="76">
        <f>INDEX('Omkostningsindeks og vægte'!K$20:K$445,MATCH($F22,'Omkostningsindeks og vægte'!$F$20:$F$445,0))</f>
        <v>178.34330011074198</v>
      </c>
      <c r="L22" s="77">
        <f>INDEX('Omkostningsindeks og vægte'!L$20:L$445,MATCH($F22,'Omkostningsindeks og vægte'!$F$20:$F$445,0))</f>
        <v>122.83057063615094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44621</v>
      </c>
      <c r="G23" s="76">
        <f>INDEX('Omkostningsindeks og vægte'!G$20:G$445,MATCH($F23,'Omkostningsindeks og vægte'!$F$20:$F$445,0))</f>
        <v>146.36349000000001</v>
      </c>
      <c r="H23" s="76">
        <f>INDEX('Omkostningsindeks og vægte'!H$20:H$445,MATCH($F23,'Omkostningsindeks og vægte'!$F$20:$F$445,0))</f>
        <v>141.89478957915833</v>
      </c>
      <c r="I23" s="76">
        <f>INDEX('Omkostningsindeks og vægte'!I$20:I$445,MATCH($F23,'Omkostningsindeks og vægte'!$F$20:$F$445,0))</f>
        <v>114.75966428328483</v>
      </c>
      <c r="J23" s="76">
        <f>INDEX('Omkostningsindeks og vægte'!J$20:J$445,MATCH($F23,'Omkostningsindeks og vægte'!$F$20:$F$445,0))</f>
        <v>0.7</v>
      </c>
      <c r="K23" s="76">
        <f>INDEX('Omkostningsindeks og vægte'!K$20:K$445,MATCH($F23,'Omkostningsindeks og vægte'!$F$20:$F$445,0))</f>
        <v>184.40841638981175</v>
      </c>
      <c r="L23" s="77">
        <f>INDEX('Omkostningsindeks og vægte'!L$20:L$445,MATCH($F23,'Omkostningsindeks og vægte'!$F$20:$F$445,0))</f>
        <v>124.16274130176751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44652</v>
      </c>
      <c r="G24" s="76">
        <f>INDEX('Omkostningsindeks og vægte'!G$20:G$445,MATCH($F24,'Omkostningsindeks og vægte'!$F$20:$F$445,0))</f>
        <v>146.66651999999999</v>
      </c>
      <c r="H24" s="76">
        <f>INDEX('Omkostningsindeks og vægte'!H$20:H$445,MATCH($F24,'Omkostningsindeks og vægte'!$F$20:$F$445,0))</f>
        <v>143.33867735470943</v>
      </c>
      <c r="I24" s="76">
        <f>INDEX('Omkostningsindeks og vægte'!I$20:I$445,MATCH($F24,'Omkostningsindeks og vægte'!$F$20:$F$445,0))</f>
        <v>115.16517546449785</v>
      </c>
      <c r="J24" s="76">
        <f>INDEX('Omkostningsindeks og vægte'!J$20:J$445,MATCH($F24,'Omkostningsindeks og vægte'!$F$20:$F$445,0))</f>
        <v>1.04</v>
      </c>
      <c r="K24" s="76">
        <f>INDEX('Omkostningsindeks og vægte'!K$20:K$445,MATCH($F24,'Omkostningsindeks og vægte'!$F$20:$F$445,0))</f>
        <v>192.63964562569214</v>
      </c>
      <c r="L24" s="77">
        <f>INDEX('Omkostningsindeks og vægte'!L$20:L$445,MATCH($F24,'Omkostningsindeks og vægte'!$F$20:$F$445,0))</f>
        <v>125.87533793282554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44682</v>
      </c>
      <c r="G25" s="76">
        <f>INDEX('Omkostningsindeks og vægte'!G$20:G$445,MATCH($F25,'Omkostningsindeks og vægte'!$F$20:$F$445,0))</f>
        <v>146.66651999999999</v>
      </c>
      <c r="H25" s="76">
        <f>INDEX('Omkostningsindeks og vægte'!H$20:H$445,MATCH($F25,'Omkostningsindeks og vægte'!$F$20:$F$445,0))</f>
        <v>144.25751503006015</v>
      </c>
      <c r="I25" s="76">
        <f>INDEX('Omkostningsindeks og vægte'!I$20:I$445,MATCH($F25,'Omkostningsindeks og vægte'!$F$20:$F$445,0))</f>
        <v>115.36793105510438</v>
      </c>
      <c r="J25" s="76">
        <f>INDEX('Omkostningsindeks og vægte'!J$20:J$445,MATCH($F25,'Omkostningsindeks og vægte'!$F$20:$F$445,0))</f>
        <v>1.24</v>
      </c>
      <c r="K25" s="76">
        <f>INDEX('Omkostningsindeks og vægte'!K$20:K$445,MATCH($F25,'Omkostningsindeks og vægte'!$F$20:$F$445,0))</f>
        <v>225.85337763012183</v>
      </c>
      <c r="L25" s="77">
        <f>INDEX('Omkostningsindeks og vægte'!L$20:L$445,MATCH($F25,'Omkostningsindeks og vægte'!$F$20:$F$445,0))</f>
        <v>130.16336141122974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44713</v>
      </c>
      <c r="G26" s="76">
        <f>INDEX('Omkostningsindeks og vægte'!G$20:G$445,MATCH($F26,'Omkostningsindeks og vægte'!$F$20:$F$445,0))</f>
        <v>146.66651999999999</v>
      </c>
      <c r="H26" s="76">
        <f>INDEX('Omkostningsindeks og vægte'!H$20:H$445,MATCH($F26,'Omkostningsindeks og vægte'!$F$20:$F$445,0))</f>
        <v>146.62024048096194</v>
      </c>
      <c r="I26" s="76">
        <f>INDEX('Omkostningsindeks og vægte'!I$20:I$445,MATCH($F26,'Omkostningsindeks og vægte'!$F$20:$F$445,0))</f>
        <v>117.49686475647272</v>
      </c>
      <c r="J26" s="76">
        <f>INDEX('Omkostningsindeks og vægte'!J$20:J$445,MATCH($F26,'Omkostningsindeks og vægte'!$F$20:$F$445,0))</f>
        <v>1.58</v>
      </c>
      <c r="K26" s="76">
        <f>INDEX('Omkostningsindeks og vægte'!K$20:K$445,MATCH($F26,'Omkostningsindeks og vægte'!$F$20:$F$445,0))</f>
        <v>224.1204872646733</v>
      </c>
      <c r="L26" s="77">
        <f>INDEX('Omkostningsindeks og vægte'!L$20:L$445,MATCH($F26,'Omkostningsindeks og vægte'!$F$20:$F$445,0))</f>
        <v>130.74571637608227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44743</v>
      </c>
      <c r="G27" s="76">
        <f>INDEX('Omkostningsindeks og vægte'!G$20:G$445,MATCH($F27,'Omkostningsindeks og vægte'!$F$20:$F$445,0))</f>
        <v>147.37359000000001</v>
      </c>
      <c r="H27" s="76">
        <f>INDEX('Omkostningsindeks og vægte'!H$20:H$445,MATCH($F27,'Omkostningsindeks og vægte'!$F$20:$F$445,0))</f>
        <v>147.93286573146295</v>
      </c>
      <c r="I27" s="76">
        <f>INDEX('Omkostningsindeks og vægte'!I$20:I$445,MATCH($F27,'Omkostningsindeks og vægte'!$F$20:$F$445,0))</f>
        <v>117.69962034707922</v>
      </c>
      <c r="J27" s="76">
        <f>INDEX('Omkostningsindeks og vægte'!J$20:J$445,MATCH($F27,'Omkostningsindeks og vægte'!$F$20:$F$445,0))</f>
        <v>1.84</v>
      </c>
      <c r="K27" s="76">
        <f>INDEX('Omkostningsindeks og vægte'!K$20:K$445,MATCH($F27,'Omkostningsindeks og vægte'!$F$20:$F$445,0))</f>
        <v>235.38427464008859</v>
      </c>
      <c r="L27" s="77">
        <f>INDEX('Omkostningsindeks og vægte'!L$20:L$445,MATCH($F27,'Omkostningsindeks og vægte'!$F$20:$F$445,0))</f>
        <v>132.91404464500877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44774</v>
      </c>
      <c r="G28" s="76">
        <f>INDEX('Omkostningsindeks og vægte'!G$20:G$445,MATCH($F28,'Omkostningsindeks og vægte'!$F$20:$F$445,0))</f>
        <v>147.37359000000001</v>
      </c>
      <c r="H28" s="76">
        <f>INDEX('Omkostningsindeks og vægte'!H$20:H$445,MATCH($F28,'Omkostningsindeks og vægte'!$F$20:$F$445,0))</f>
        <v>149.11422845691382</v>
      </c>
      <c r="I28" s="76">
        <f>INDEX('Omkostningsindeks og vægte'!I$20:I$445,MATCH($F28,'Omkostningsindeks og vægte'!$F$20:$F$445,0))</f>
        <v>118.20650932359551</v>
      </c>
      <c r="J28" s="76">
        <f>INDEX('Omkostningsindeks og vægte'!J$20:J$445,MATCH($F28,'Omkostningsindeks og vægte'!$F$20:$F$445,0))</f>
        <v>2.0699999999999998</v>
      </c>
      <c r="K28" s="76">
        <f>INDEX('Omkostningsindeks og vægte'!K$20:K$445,MATCH($F28,'Omkostningsindeks og vægte'!$F$20:$F$445,0))</f>
        <v>260.22236987818383</v>
      </c>
      <c r="L28" s="77">
        <f>INDEX('Omkostningsindeks og vægte'!L$20:L$445,MATCH($F28,'Omkostningsindeks og vægte'!$F$20:$F$445,0))</f>
        <v>136.28907741092229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44805</v>
      </c>
      <c r="G29" s="76">
        <f>INDEX('Omkostningsindeks og vægte'!G$20:G$445,MATCH($F29,'Omkostningsindeks og vægte'!$F$20:$F$445,0))</f>
        <v>147.37359000000001</v>
      </c>
      <c r="H29" s="76">
        <f>INDEX('Omkostningsindeks og vægte'!H$20:H$445,MATCH($F29,'Omkostningsindeks og vægte'!$F$20:$F$445,0))</f>
        <v>150.82064128256513</v>
      </c>
      <c r="I29" s="76">
        <f>INDEX('Omkostningsindeks og vægte'!I$20:I$445,MATCH($F29,'Omkostningsindeks og vægte'!$F$20:$F$445,0))</f>
        <v>119.32166507193132</v>
      </c>
      <c r="J29" s="76">
        <f>INDEX('Omkostningsindeks og vægte'!J$20:J$445,MATCH($F29,'Omkostningsindeks og vægte'!$F$20:$F$445,0))</f>
        <v>1.9</v>
      </c>
      <c r="K29" s="76">
        <f>INDEX('Omkostningsindeks og vægte'!K$20:K$445,MATCH($F29,'Omkostningsindeks og vægte'!$F$20:$F$445,0))</f>
        <v>248.52535991140641</v>
      </c>
      <c r="L29" s="77">
        <f>INDEX('Omkostningsindeks og vægte'!L$20:L$445,MATCH($F29,'Omkostningsindeks og vægte'!$F$20:$F$445,0))</f>
        <v>134.90429434343835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44835</v>
      </c>
      <c r="G30" s="76">
        <f>INDEX('Omkostningsindeks og vægte'!G$20:G$445,MATCH($F30,'Omkostningsindeks og vægte'!$F$20:$F$445,0))</f>
        <v>148.68671999999998</v>
      </c>
      <c r="H30" s="76">
        <f>INDEX('Omkostningsindeks og vægte'!H$20:H$445,MATCH($F30,'Omkostningsindeks og vægte'!$F$20:$F$445,0))</f>
        <v>150.82064128256513</v>
      </c>
      <c r="I30" s="76">
        <f>INDEX('Omkostningsindeks og vægte'!I$20:I$445,MATCH($F30,'Omkostningsindeks og vægte'!$F$20:$F$445,0))</f>
        <v>120.03130963905411</v>
      </c>
      <c r="J30" s="76">
        <f>INDEX('Omkostningsindeks og vægte'!J$20:J$445,MATCH($F30,'Omkostningsindeks og vægte'!$F$20:$F$445,0))</f>
        <v>2.52</v>
      </c>
      <c r="K30" s="76">
        <f>INDEX('Omkostningsindeks og vægte'!K$20:K$445,MATCH($F30,'Omkostningsindeks og vægte'!$F$20:$F$445,0))</f>
        <v>230.76323366555928</v>
      </c>
      <c r="L30" s="77">
        <f>INDEX('Omkostningsindeks og vægte'!L$20:L$445,MATCH($F30,'Omkostningsindeks og vægte'!$F$20:$F$445,0))</f>
        <v>134.36089140688603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44866</v>
      </c>
      <c r="G31" s="76">
        <f>INDEX('Omkostningsindeks og vægte'!G$20:G$445,MATCH($F31,'Omkostningsindeks og vægte'!$F$20:$F$445,0))</f>
        <v>148.68671999999998</v>
      </c>
      <c r="H31" s="76">
        <f>INDEX('Omkostningsindeks og vægte'!H$20:H$445,MATCH($F31,'Omkostningsindeks og vægte'!$F$20:$F$445,0))</f>
        <v>152.78957915831666</v>
      </c>
      <c r="I31" s="76">
        <f>INDEX('Omkostningsindeks og vægte'!I$20:I$445,MATCH($F31,'Omkostningsindeks og vægte'!$F$20:$F$445,0))</f>
        <v>120.13268743435736</v>
      </c>
      <c r="J31" s="76">
        <f>INDEX('Omkostningsindeks og vægte'!J$20:J$445,MATCH($F31,'Omkostningsindeks og vægte'!$F$20:$F$445,0))</f>
        <v>3.22</v>
      </c>
      <c r="K31" s="76">
        <f>INDEX('Omkostningsindeks og vægte'!K$20:K$445,MATCH($F31,'Omkostningsindeks og vægte'!$F$20:$F$445,0))</f>
        <v>232.35171650055372</v>
      </c>
      <c r="L31" s="77">
        <f>INDEX('Omkostningsindeks og vægte'!L$20:L$445,MATCH($F31,'Omkostningsindeks og vægte'!$F$20:$F$445,0))</f>
        <v>135.57627280042649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44896</v>
      </c>
      <c r="G32" s="76">
        <f>INDEX('Omkostningsindeks og vægte'!G$20:G$445,MATCH($F32,'Omkostningsindeks og vægte'!$F$20:$F$445,0))</f>
        <v>148.68671999999998</v>
      </c>
      <c r="H32" s="76">
        <f>INDEX('Omkostningsindeks og vægte'!H$20:H$445,MATCH($F32,'Omkostningsindeks og vægte'!$F$20:$F$445,0))</f>
        <v>154.36472945891785</v>
      </c>
      <c r="I32" s="76">
        <f>INDEX('Omkostningsindeks og vægte'!I$20:I$445,MATCH($F32,'Omkostningsindeks og vægte'!$F$20:$F$445,0))</f>
        <v>122.2616211357257</v>
      </c>
      <c r="J32" s="76">
        <f>INDEX('Omkostningsindeks og vægte'!J$20:J$445,MATCH($F32,'Omkostningsindeks og vægte'!$F$20:$F$445,0))</f>
        <v>3.06</v>
      </c>
      <c r="K32" s="76">
        <f>INDEX('Omkostningsindeks og vægte'!K$20:K$445,MATCH($F32,'Omkostningsindeks og vægte'!$F$20:$F$445,0))</f>
        <v>252.13554817275747</v>
      </c>
      <c r="L32" s="77">
        <f>INDEX('Omkostningsindeks og vægte'!L$20:L$445,MATCH($F32,'Omkostningsindeks og vægte'!$F$20:$F$445,0))</f>
        <v>138.0366608161998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44927</v>
      </c>
      <c r="G33" s="76">
        <f>INDEX('Omkostningsindeks og vægte'!G$20:G$445,MATCH($F33,'Omkostningsindeks og vægte'!$F$20:$F$445,0))</f>
        <v>149.69681999999997</v>
      </c>
      <c r="H33" s="76">
        <f>INDEX('Omkostningsindeks og vægte'!H$20:H$445,MATCH($F33,'Omkostningsindeks og vægte'!$F$20:$F$445,0))</f>
        <v>153.05210420841684</v>
      </c>
      <c r="I33" s="76">
        <f>INDEX('Omkostningsindeks og vægte'!I$20:I$445,MATCH($F33,'Omkostningsindeks og vægte'!$F$20:$F$445,0))</f>
        <v>122.56575452163548</v>
      </c>
      <c r="J33" s="76">
        <f>INDEX('Omkostningsindeks og vægte'!J$20:J$445,MATCH($F33,'Omkostningsindeks og vægte'!$F$20:$F$445,0))</f>
        <v>2.86</v>
      </c>
      <c r="K33" s="76">
        <f>INDEX('Omkostningsindeks og vægte'!K$20:K$445,MATCH($F33,'Omkostningsindeks og vægte'!$F$20:$F$445,0))</f>
        <v>232.92934662236991</v>
      </c>
      <c r="L33" s="77">
        <f>INDEX('Omkostningsindeks og vægte'!L$20:L$445,MATCH($F33,'Omkostningsindeks og vægte'!$F$20:$F$445,0))</f>
        <v>135.99397395594633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44958</v>
      </c>
      <c r="G34" s="76">
        <f>INDEX('Omkostningsindeks og vægte'!G$20:G$445,MATCH($F34,'Omkostningsindeks og vægte'!$F$20:$F$445,0))</f>
        <v>149.69681999999997</v>
      </c>
      <c r="H34" s="76">
        <f>INDEX('Omkostningsindeks og vægte'!H$20:H$445,MATCH($F34,'Omkostningsindeks og vægte'!$F$20:$F$445,0))</f>
        <v>152.13326653306615</v>
      </c>
      <c r="I34" s="76">
        <f>INDEX('Omkostningsindeks og vægte'!I$20:I$445,MATCH($F34,'Omkostningsindeks og vægte'!$F$20:$F$445,0))</f>
        <v>122.66713231693873</v>
      </c>
      <c r="J34" s="76">
        <f>INDEX('Omkostningsindeks og vægte'!J$20:J$445,MATCH($F34,'Omkostningsindeks og vægte'!$F$20:$F$445,0))</f>
        <v>3.33</v>
      </c>
      <c r="K34" s="76">
        <f>INDEX('Omkostningsindeks og vægte'!K$20:K$445,MATCH($F34,'Omkostningsindeks og vægte'!$F$20:$F$445,0))</f>
        <v>208.95769656699889</v>
      </c>
      <c r="L34" s="77">
        <f>INDEX('Omkostningsindeks og vægte'!L$20:L$445,MATCH($F34,'Omkostningsindeks og vægte'!$F$20:$F$445,0))</f>
        <v>133.67715512445682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44986</v>
      </c>
      <c r="G35" s="76">
        <f>INDEX('Omkostningsindeks og vægte'!G$20:G$445,MATCH($F35,'Omkostningsindeks og vægte'!$F$20:$F$445,0))</f>
        <v>149.69681999999997</v>
      </c>
      <c r="H35" s="76">
        <f>INDEX('Omkostningsindeks og vægte'!H$20:H$445,MATCH($F35,'Omkostningsindeks og vægte'!$F$20:$F$445,0))</f>
        <v>152.78957915831666</v>
      </c>
      <c r="I35" s="76">
        <f>INDEX('Omkostningsindeks og vægte'!I$20:I$445,MATCH($F35,'Omkostningsindeks og vægte'!$F$20:$F$445,0))</f>
        <v>124.39055483709409</v>
      </c>
      <c r="J35" s="76">
        <f>INDEX('Omkostningsindeks og vægte'!J$20:J$445,MATCH($F35,'Omkostningsindeks og vægte'!$F$20:$F$445,0))</f>
        <v>3.26</v>
      </c>
      <c r="K35" s="76">
        <f>INDEX('Omkostningsindeks og vægte'!K$20:K$445,MATCH($F35,'Omkostningsindeks og vægte'!$F$20:$F$445,0))</f>
        <v>217.7665559246955</v>
      </c>
      <c r="L35" s="77">
        <f>INDEX('Omkostningsindeks og vægte'!L$20:L$445,MATCH($F35,'Omkostningsindeks og vægte'!$F$20:$F$445,0))</f>
        <v>134.84297792753796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45017</v>
      </c>
      <c r="G36" s="76">
        <f>INDEX('Omkostningsindeks og vægte'!G$20:G$445,MATCH($F36,'Omkostningsindeks og vægte'!$F$20:$F$445,0))</f>
        <v>150.90894</v>
      </c>
      <c r="H36" s="76">
        <f>INDEX('Omkostningsindeks og vægte'!H$20:H$445,MATCH($F36,'Omkostningsindeks og vægte'!$F$20:$F$445,0))</f>
        <v>154.23346693386776</v>
      </c>
      <c r="I36" s="76">
        <f>INDEX('Omkostningsindeks og vægte'!I$20:I$445,MATCH($F36,'Omkostningsindeks og vægte'!$F$20:$F$445,0))</f>
        <v>123.98504365588106</v>
      </c>
      <c r="J36" s="76">
        <f>INDEX('Omkostningsindeks og vægte'!J$20:J$445,MATCH($F36,'Omkostningsindeks og vægte'!$F$20:$F$445,0))</f>
        <v>3.58</v>
      </c>
      <c r="K36" s="76">
        <f>INDEX('Omkostningsindeks og vægte'!K$20:K$445,MATCH($F36,'Omkostningsindeks og vægte'!$F$20:$F$445,0))</f>
        <v>208.38006644518276</v>
      </c>
      <c r="L36" s="77">
        <f>INDEX('Omkostningsindeks og vægte'!L$20:L$445,MATCH($F36,'Omkostningsindeks og vægte'!$F$20:$F$445,0))</f>
        <v>134.86015752764487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45047</v>
      </c>
      <c r="G37" s="76">
        <f>INDEX('Omkostningsindeks og vægte'!G$20:G$445,MATCH($F37,'Omkostningsindeks og vægte'!$F$20:$F$445,0))</f>
        <v>150.90894</v>
      </c>
      <c r="H37" s="76">
        <f>INDEX('Omkostningsindeks og vægte'!H$20:H$445,MATCH($F37,'Omkostningsindeks og vægte'!$F$20:$F$445,0))</f>
        <v>153.97094188376755</v>
      </c>
      <c r="I37" s="76">
        <f>INDEX('Omkostningsindeks og vægte'!I$20:I$445,MATCH($F37,'Omkostningsindeks og vægte'!$F$20:$F$445,0))</f>
        <v>124.59331042770057</v>
      </c>
      <c r="J37" s="76">
        <f>INDEX('Omkostningsindeks og vægte'!J$20:J$445,MATCH($F37,'Omkostningsindeks og vægte'!$F$20:$F$445,0))</f>
        <v>3.32</v>
      </c>
      <c r="K37" s="76">
        <f>INDEX('Omkostningsindeks og vægte'!K$20:K$445,MATCH($F37,'Omkostningsindeks og vægte'!$F$20:$F$445,0))</f>
        <v>203.75902547065337</v>
      </c>
      <c r="L37" s="77">
        <f>INDEX('Omkostningsindeks og vægte'!L$20:L$445,MATCH($F37,'Omkostningsindeks og vægte'!$F$20:$F$445,0))</f>
        <v>134.02118502417233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45078</v>
      </c>
      <c r="G38" s="76">
        <f>INDEX('Omkostningsindeks og vægte'!G$20:G$445,MATCH($F38,'Omkostningsindeks og vægte'!$F$20:$F$445,0))</f>
        <v>150.90894</v>
      </c>
      <c r="H38" s="76">
        <f>INDEX('Omkostningsindeks og vægte'!H$20:H$445,MATCH($F38,'Omkostningsindeks og vægte'!$F$20:$F$445,0))</f>
        <v>154.36472945891785</v>
      </c>
      <c r="I38" s="76">
        <f>INDEX('Omkostningsindeks og vægte'!I$20:I$445,MATCH($F38,'Omkostningsindeks og vægte'!$F$20:$F$445,0))</f>
        <v>124.69468822300382</v>
      </c>
      <c r="J38" s="76">
        <f>INDEX('Omkostningsindeks og vægte'!J$20:J$445,MATCH($F38,'Omkostningsindeks og vægte'!$F$20:$F$445,0))</f>
        <v>3.35</v>
      </c>
      <c r="K38" s="76">
        <f>INDEX('Omkostningsindeks og vægte'!K$20:K$445,MATCH($F38,'Omkostningsindeks og vægte'!$F$20:$F$445,0))</f>
        <v>195.81661129568107</v>
      </c>
      <c r="L38" s="77">
        <f>INDEX('Omkostningsindeks og vægte'!L$20:L$445,MATCH($F38,'Omkostningsindeks og vægte'!$F$20:$F$445,0))</f>
        <v>133.15006720616856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45108</v>
      </c>
      <c r="G39" s="76">
        <f>INDEX('Omkostningsindeks og vægte'!G$20:G$445,MATCH($F39,'Omkostningsindeks og vægte'!$F$20:$F$445,0))</f>
        <v>152.32308</v>
      </c>
      <c r="H39" s="76">
        <f>INDEX('Omkostningsindeks og vægte'!H$20:H$445,MATCH($F39,'Omkostningsindeks og vægte'!$F$20:$F$445,0))</f>
        <v>152.26452905811624</v>
      </c>
      <c r="I39" s="76">
        <f>INDEX('Omkostningsindeks og vægte'!I$20:I$445,MATCH($F39,'Omkostningsindeks og vægte'!$F$20:$F$445,0))</f>
        <v>124.39055483709409</v>
      </c>
      <c r="J39" s="76">
        <f>INDEX('Omkostningsindeks og vægte'!J$20:J$445,MATCH($F39,'Omkostningsindeks og vægte'!$F$20:$F$445,0))</f>
        <v>3.45</v>
      </c>
      <c r="K39" s="76">
        <f>INDEX('Omkostningsindeks og vægte'!K$20:K$445,MATCH($F39,'Omkostningsindeks og vægte'!$F$20:$F$445,0))</f>
        <v>184.69723145071984</v>
      </c>
      <c r="L39" s="77">
        <f>INDEX('Omkostningsindeks og vægte'!L$20:L$445,MATCH($F39,'Omkostningsindeks og vægte'!$F$20:$F$445,0))</f>
        <v>132.55975256527307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45139</v>
      </c>
      <c r="G40" s="76">
        <f>INDEX('Omkostningsindeks og vægte'!G$20:G$445,MATCH($F40,'Omkostningsindeks og vægte'!$F$20:$F$445,0))</f>
        <v>152.32308</v>
      </c>
      <c r="H40" s="76">
        <f>INDEX('Omkostningsindeks og vægte'!H$20:H$445,MATCH($F40,'Omkostningsindeks og vægte'!$F$20:$F$445,0))</f>
        <v>152.78957915831666</v>
      </c>
      <c r="I40" s="76">
        <f>INDEX('Omkostningsindeks og vægte'!I$20:I$445,MATCH($F40,'Omkostningsindeks og vægte'!$F$20:$F$445,0))</f>
        <v>124.9988216089136</v>
      </c>
      <c r="J40" s="76">
        <f>INDEX('Omkostningsindeks og vægte'!J$20:J$445,MATCH($F40,'Omkostningsindeks og vægte'!$F$20:$F$445,0))</f>
        <v>3.69</v>
      </c>
      <c r="K40" s="76">
        <f>INDEX('Omkostningsindeks og vægte'!K$20:K$445,MATCH($F40,'Omkostningsindeks og vægte'!$F$20:$F$445,0))</f>
        <v>189.17386489479514</v>
      </c>
      <c r="L40" s="77">
        <f>INDEX('Omkostningsindeks og vægte'!L$20:L$445,MATCH($F40,'Omkostningsindeks og vægte'!$F$20:$F$445,0))</f>
        <v>133.48731801757702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45170</v>
      </c>
      <c r="G41" s="76">
        <f>INDEX('Omkostningsindeks og vægte'!G$20:G$445,MATCH($F41,'Omkostningsindeks og vægte'!$F$20:$F$445,0))</f>
        <v>152.32308</v>
      </c>
      <c r="H41" s="76">
        <f>INDEX('Omkostningsindeks og vægte'!H$20:H$445,MATCH($F41,'Omkostningsindeks og vægte'!$F$20:$F$445,0))</f>
        <v>155.54609218436875</v>
      </c>
      <c r="I41" s="76">
        <f>INDEX('Omkostningsindeks og vægte'!I$20:I$445,MATCH($F41,'Omkostningsindeks og vægte'!$F$20:$F$445,0))</f>
        <v>126.31673294785591</v>
      </c>
      <c r="J41" s="76">
        <f>INDEX('Omkostningsindeks og vægte'!J$20:J$445,MATCH($F41,'Omkostningsindeks og vægte'!$F$20:$F$445,0))</f>
        <v>3.67</v>
      </c>
      <c r="K41" s="76">
        <f>INDEX('Omkostningsindeks og vægte'!K$20:K$445,MATCH($F41,'Omkostningsindeks og vægte'!$F$20:$F$445,0))</f>
        <v>191.19557032115173</v>
      </c>
      <c r="L41" s="77">
        <f>INDEX('Omkostningsindeks og vægte'!L$20:L$445,MATCH($F41,'Omkostningsindeks og vægte'!$F$20:$F$445,0))</f>
        <v>134.01592181249461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45200</v>
      </c>
      <c r="G42" s="76">
        <f>INDEX('Omkostningsindeks og vægte'!G$20:G$445,MATCH($F42,'Omkostningsindeks og vægte'!$F$20:$F$445,0))</f>
        <v>153.13115999999999</v>
      </c>
      <c r="H42" s="76">
        <f>INDEX('Omkostningsindeks og vægte'!H$20:H$445,MATCH($F42,'Omkostningsindeks og vægte'!$F$20:$F$445,0))</f>
        <v>154.49599198396794</v>
      </c>
      <c r="I42" s="76">
        <f>INDEX('Omkostningsindeks og vægte'!I$20:I$445,MATCH($F42,'Omkostningsindeks og vægte'!$F$20:$F$445,0))</f>
        <v>126.01259956194616</v>
      </c>
      <c r="J42" s="76">
        <f>INDEX('Omkostningsindeks og vægte'!J$20:J$445,MATCH($F42,'Omkostningsindeks og vægte'!$F$20:$F$445,0))</f>
        <v>3.67</v>
      </c>
      <c r="K42" s="76">
        <f>INDEX('Omkostningsindeks og vægte'!K$20:K$445,MATCH($F42,'Omkostningsindeks og vægte'!$F$20:$F$445,0))</f>
        <v>209.39091915836102</v>
      </c>
      <c r="L42" s="77">
        <f>INDEX('Omkostningsindeks og vægte'!L$20:L$445,MATCH($F42,'Omkostningsindeks og vægte'!$F$20:$F$445,0))</f>
        <v>136.52756409472568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45231</v>
      </c>
      <c r="G43" s="76">
        <f>INDEX('Omkostningsindeks og vægte'!G$20:G$445,MATCH($F43,'Omkostningsindeks og vægte'!$F$20:$F$445,0))</f>
        <v>153.13115999999999</v>
      </c>
      <c r="H43" s="76">
        <f>INDEX('Omkostningsindeks og vægte'!H$20:H$445,MATCH($F43,'Omkostningsindeks og vægte'!$F$20:$F$445,0))</f>
        <v>154.10220440881764</v>
      </c>
      <c r="I43" s="76">
        <f>INDEX('Omkostningsindeks og vægte'!I$20:I$445,MATCH($F43,'Omkostningsindeks og vægte'!$F$20:$F$445,0))</f>
        <v>125.70846617603638</v>
      </c>
      <c r="J43" s="76">
        <f>INDEX('Omkostningsindeks og vægte'!J$20:J$445,MATCH($F43,'Omkostningsindeks og vægte'!$F$20:$F$445,0))</f>
        <v>3.81</v>
      </c>
      <c r="K43" s="76">
        <f>INDEX('Omkostningsindeks og vægte'!K$20:K$445,MATCH($F43,'Omkostningsindeks og vægte'!$F$20:$F$445,0))</f>
        <v>217.04451827242528</v>
      </c>
      <c r="L43" s="77">
        <f>INDEX('Omkostningsindeks og vægte'!L$20:L$445,MATCH($F43,'Omkostningsindeks og vægte'!$F$20:$F$445,0))</f>
        <v>137.55934264521147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45261</v>
      </c>
      <c r="G44" s="76">
        <f>INDEX('Omkostningsindeks og vægte'!G$20:G$445,MATCH($F44,'Omkostningsindeks og vægte'!$F$20:$F$445,0))</f>
        <v>153.13115999999999</v>
      </c>
      <c r="H44" s="76">
        <f>INDEX('Omkostningsindeks og vægte'!H$20:H$445,MATCH($F44,'Omkostningsindeks og vægte'!$F$20:$F$445,0))</f>
        <v>154.49599198396794</v>
      </c>
      <c r="I44" s="76">
        <f>INDEX('Omkostningsindeks og vægte'!I$20:I$445,MATCH($F44,'Omkostningsindeks og vægte'!$F$20:$F$445,0))</f>
        <v>125.60708838073315</v>
      </c>
      <c r="J44" s="76">
        <f>INDEX('Omkostningsindeks og vægte'!J$20:J$445,MATCH($F44,'Omkostningsindeks og vægte'!$F$20:$F$445,0))</f>
        <v>3.78</v>
      </c>
      <c r="K44" s="76">
        <f>INDEX('Omkostningsindeks og vægte'!K$20:K$445,MATCH($F44,'Omkostningsindeks og vægte'!$F$20:$F$445,0))</f>
        <v>215.60044296788485</v>
      </c>
      <c r="L44" s="77">
        <f>INDEX('Omkostningsindeks og vægte'!L$20:L$445,MATCH($F44,'Omkostningsindeks og vægte'!$F$20:$F$445,0))</f>
        <v>137.3675718992248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45292</v>
      </c>
      <c r="G45" s="76">
        <f>INDEX('Omkostningsindeks og vægte'!G$20:G$445,MATCH($F45,'Omkostningsindeks og vægte'!$F$20:$F$445,0))</f>
        <v>155.05035000000001</v>
      </c>
      <c r="H45" s="76">
        <f>INDEX('Omkostningsindeks og vægte'!H$20:H$445,MATCH($F45,'Omkostningsindeks og vægte'!$F$20:$F$445,0))</f>
        <v>153.97094188376755</v>
      </c>
      <c r="I45" s="76">
        <f>INDEX('Omkostningsindeks og vægte'!I$20:I$445,MATCH($F45,'Omkostningsindeks og vægte'!$F$20:$F$445,0))</f>
        <v>125.2015771995201</v>
      </c>
      <c r="J45" s="76">
        <f>INDEX('Omkostningsindeks og vægte'!J$20:J$445,MATCH($F45,'Omkostningsindeks og vægte'!$F$20:$F$445,0))</f>
        <v>3.51</v>
      </c>
      <c r="K45" s="76">
        <f>INDEX('Omkostningsindeks og vægte'!K$20:K$445,MATCH($F45,'Omkostningsindeks og vægte'!$F$20:$F$445,0))</f>
        <v>201.88172757475087</v>
      </c>
      <c r="L45" s="77">
        <f>INDEX('Omkostningsindeks og vægte'!L$20:L$445,MATCH($F45,'Omkostningsindeks og vægte'!$F$20:$F$445,0))</f>
        <v>136.3811417137959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45323</v>
      </c>
      <c r="G46" s="76">
        <f>INDEX('Omkostningsindeks og vægte'!G$20:G$445,MATCH($F46,'Omkostningsindeks og vægte'!$F$20:$F$445,0))</f>
        <v>155.05035000000001</v>
      </c>
      <c r="H46" s="76">
        <f>INDEX('Omkostningsindeks og vægte'!H$20:H$445,MATCH($F46,'Omkostningsindeks og vægte'!$F$20:$F$445,0))</f>
        <v>153.18336673346695</v>
      </c>
      <c r="I46" s="76">
        <f>INDEX('Omkostningsindeks og vægte'!I$20:I$445,MATCH($F46,'Omkostningsindeks og vægte'!$F$20:$F$445,0))</f>
        <v>124.99882160891359</v>
      </c>
      <c r="J46" s="76">
        <f>INDEX('Omkostningsindeks og vægte'!J$20:J$445,MATCH($F46,'Omkostningsindeks og vægte'!$F$20:$F$445,0))</f>
        <v>3.18</v>
      </c>
      <c r="K46" s="76">
        <f>INDEX('Omkostningsindeks og vægte'!K$20:K$445,MATCH($F46,'Omkostningsindeks og vægte'!$F$20:$F$445,0))</f>
        <v>194.80575858250279</v>
      </c>
      <c r="L46" s="77">
        <f>INDEX('Omkostningsindeks og vægte'!L$20:L$445,MATCH($F46,'Omkostningsindeks og vægte'!$F$20:$F$445,0))</f>
        <v>135.05032645327105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45352</v>
      </c>
      <c r="G47" s="76">
        <f>INDEX('Omkostningsindeks og vægte'!G$20:G$445,MATCH($F47,'Omkostningsindeks og vægte'!$F$20:$F$445,0))</f>
        <v>155.05035000000001</v>
      </c>
      <c r="H47" s="76">
        <f>INDEX('Omkostningsindeks og vægte'!H$20:H$445,MATCH($F47,'Omkostningsindeks og vægte'!$F$20:$F$445,0))</f>
        <v>154.62725450901803</v>
      </c>
      <c r="I47" s="76">
        <f>INDEX('Omkostningsindeks og vægte'!I$20:I$445,MATCH($F47,'Omkostningsindeks og vægte'!$F$20:$F$445,0))</f>
        <v>123.98504365588104</v>
      </c>
      <c r="J47" s="76">
        <f>INDEX('Omkostningsindeks og vægte'!J$20:J$445,MATCH($F47,'Omkostningsindeks og vægte'!$F$20:$F$445,0))</f>
        <v>3.23</v>
      </c>
      <c r="K47" s="76">
        <f>INDEX('Omkostningsindeks og vægte'!K$20:K$445,MATCH($F47,'Omkostningsindeks og vægte'!$F$20:$F$445,0))</f>
        <v>204.04784053156149</v>
      </c>
      <c r="L47" s="77">
        <f>INDEX('Omkostningsindeks og vægte'!L$20:L$445,MATCH($F47,'Omkostningsindeks og vægte'!$F$20:$F$445,0))</f>
        <v>136.21951192820978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45383</v>
      </c>
      <c r="G48" s="76">
        <f>INDEX('Omkostningsindeks og vægte'!G$20:G$445,MATCH($F48,'Omkostningsindeks og vægte'!$F$20:$F$445,0))</f>
        <v>156.36348000000001</v>
      </c>
      <c r="H48" s="76">
        <f>INDEX('Omkostningsindeks og vægte'!H$20:H$445,MATCH($F48,'Omkostningsindeks og vægte'!$F$20:$F$445,0))</f>
        <v>155.41482965931866</v>
      </c>
      <c r="I48" s="76">
        <f>INDEX('Omkostningsindeks og vægte'!I$20:I$445,MATCH($F48,'Omkostningsindeks og vægte'!$F$20:$F$445,0))</f>
        <v>124.28917704179081</v>
      </c>
      <c r="J48" s="76">
        <f>INDEX('Omkostningsindeks og vægte'!J$20:J$445,MATCH($F48,'Omkostningsindeks og vægte'!$F$20:$F$445,0))</f>
        <v>3.38</v>
      </c>
      <c r="K48" s="76">
        <f>INDEX('Omkostningsindeks og vægte'!K$20:K$445,MATCH($F48,'Omkostningsindeks og vægte'!$F$20:$F$445,0))</f>
        <v>211.2682170542636</v>
      </c>
      <c r="L48" s="77">
        <f>INDEX('Omkostningsindeks og vægte'!L$20:L$445,MATCH($F48,'Omkostningsindeks og vægte'!$F$20:$F$445,0))</f>
        <v>138.07598615499302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45413</v>
      </c>
      <c r="G49" s="76">
        <f>INDEX('Omkostningsindeks og vægte'!G$20:G$445,MATCH($F49,'Omkostningsindeks og vægte'!$F$20:$F$445,0))</f>
        <v>156.36348000000001</v>
      </c>
      <c r="H49" s="76">
        <f>INDEX('Omkostningsindeks og vægte'!H$20:H$445,MATCH($F49,'Omkostningsindeks og vægte'!$F$20:$F$445,0))</f>
        <v>155.41482965931866</v>
      </c>
      <c r="I49" s="76">
        <f>INDEX('Omkostningsindeks og vægte'!I$20:I$445,MATCH($F49,'Omkostningsindeks og vægte'!$F$20:$F$445,0))</f>
        <v>123.88366586057779</v>
      </c>
      <c r="J49" s="76">
        <f>INDEX('Omkostningsindeks og vægte'!J$20:J$445,MATCH($F49,'Omkostningsindeks og vægte'!$F$20:$F$445,0))</f>
        <v>3.39</v>
      </c>
      <c r="K49" s="76">
        <f>INDEX('Omkostningsindeks og vægte'!K$20:K$445,MATCH($F49,'Omkostningsindeks og vægte'!$F$20:$F$445,0))</f>
        <v>203.18139534883721</v>
      </c>
      <c r="L49" s="77">
        <f>INDEX('Omkostningsindeks og vægte'!L$20:L$445,MATCH($F49,'Omkostningsindeks og vægte'!$F$20:$F$445,0))</f>
        <v>137.0882619013332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45444</v>
      </c>
      <c r="G50" s="76">
        <f>INDEX('Omkostningsindeks og vægte'!G$20:G$445,MATCH($F50,'Omkostningsindeks og vægte'!$F$20:$F$445,0))</f>
        <v>156.36348000000001</v>
      </c>
      <c r="H50" s="76">
        <f>INDEX('Omkostningsindeks og vægte'!H$20:H$445,MATCH($F50,'Omkostningsindeks og vægte'!$F$20:$F$445,0))</f>
        <v>155.54609218436875</v>
      </c>
      <c r="I50" s="76">
        <f>INDEX('Omkostningsindeks og vægte'!I$20:I$445,MATCH($F50,'Omkostningsindeks og vægte'!$F$20:$F$445,0))</f>
        <v>124.39055483709407</v>
      </c>
      <c r="J50" s="76">
        <f>INDEX('Omkostningsindeks og vægte'!J$20:J$445,MATCH($F50,'Omkostningsindeks og vægte'!$F$20:$F$445,0))</f>
        <v>3.43</v>
      </c>
      <c r="K50" s="76">
        <f>INDEX('Omkostningsindeks og vægte'!K$20:K$445,MATCH($F50,'Omkostningsindeks og vægte'!$F$20:$F$445,0))</f>
        <v>205.2031007751938</v>
      </c>
      <c r="L50" s="77">
        <f>INDEX('Omkostningsindeks og vægte'!L$20:L$445,MATCH($F50,'Omkostningsindeks og vægte'!$F$20:$F$445,0))</f>
        <v>137.43532986119024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45474</v>
      </c>
      <c r="G51" s="76">
        <f>INDEX('Omkostningsindeks og vægte'!G$20:G$445,MATCH($F51,'Omkostningsindeks og vægte'!$F$20:$F$445,0))</f>
        <v>157.67660999999998</v>
      </c>
      <c r="H51" s="76">
        <f>INDEX('Omkostningsindeks og vægte'!H$20:H$445,MATCH($F51,'Omkostningsindeks og vægte'!$F$20:$F$445,0))</f>
        <v>155.54609218436875</v>
      </c>
      <c r="I51" s="76">
        <f>INDEX('Omkostningsindeks og vægte'!I$20:I$445,MATCH($F51,'Omkostningsindeks og vægte'!$F$20:$F$445,0))</f>
        <v>124.89744381361034</v>
      </c>
      <c r="J51" s="76">
        <f>INDEX('Omkostningsindeks og vægte'!J$20:J$445,MATCH($F51,'Omkostningsindeks og vægte'!$F$20:$F$445,0))</f>
        <v>3.49</v>
      </c>
      <c r="K51" s="76">
        <f>INDEX('Omkostningsindeks og vægte'!K$20:K$445,MATCH($F51,'Omkostningsindeks og vægte'!$F$20:$F$445,0))</f>
        <v>201.15968992248065</v>
      </c>
      <c r="L51" s="77">
        <f>INDEX('Omkostningsindeks og vægte'!L$20:L$445,MATCH($F51,'Omkostningsindeks og vægte'!$F$20:$F$445,0))</f>
        <v>137.80191181269996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45505</v>
      </c>
      <c r="G52" s="76">
        <f>INDEX('Omkostningsindeks og vægte'!G$20:G$445,MATCH($F52,'Omkostningsindeks og vægte'!$F$20:$F$445,0))</f>
        <v>157.67660999999998</v>
      </c>
      <c r="H52" s="76">
        <f>INDEX('Omkostningsindeks og vægte'!H$20:H$445,MATCH($F52,'Omkostningsindeks og vægte'!$F$20:$F$445,0))</f>
        <v>155.54609218436875</v>
      </c>
      <c r="I52" s="76">
        <f>INDEX('Omkostningsindeks og vægte'!I$20:I$445,MATCH($F52,'Omkostningsindeks og vægte'!$F$20:$F$445,0))</f>
        <v>124.89744381361034</v>
      </c>
      <c r="J52" s="76">
        <f>INDEX('Omkostningsindeks og vægte'!J$20:J$445,MATCH($F52,'Omkostningsindeks og vægte'!$F$20:$F$445,0))</f>
        <v>3.4</v>
      </c>
      <c r="K52" s="76">
        <f>INDEX('Omkostningsindeks og vægte'!K$20:K$445,MATCH($F52,'Omkostningsindeks og vægte'!$F$20:$F$445,0))</f>
        <v>201.30409745293468</v>
      </c>
      <c r="L52" s="77">
        <f>INDEX('Omkostningsindeks og vægte'!L$20:L$445,MATCH($F52,'Omkostningsindeks og vægte'!$F$20:$F$445,0))</f>
        <v>137.70589563820323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45536</v>
      </c>
      <c r="G53" s="76">
        <f>INDEX('Omkostningsindeks og vægte'!G$20:G$445,MATCH($F53,'Omkostningsindeks og vægte'!$F$20:$F$445,0))</f>
        <v>157.67660999999998</v>
      </c>
      <c r="H53" s="76">
        <f>INDEX('Omkostningsindeks og vægte'!H$20:H$445,MATCH($F53,'Omkostningsindeks og vægte'!$F$20:$F$445,0))</f>
        <v>157.25250501002006</v>
      </c>
      <c r="I53" s="76">
        <f>INDEX('Omkostningsindeks og vægte'!I$20:I$445,MATCH($F53,'Omkostningsindeks og vægte'!$F$20:$F$445,0))</f>
        <v>125.10019940421685</v>
      </c>
      <c r="J53" s="76">
        <f>INDEX('Omkostningsindeks og vægte'!J$20:J$445,MATCH($F53,'Omkostningsindeks og vægte'!$F$20:$F$445,0))</f>
        <v>3.12</v>
      </c>
      <c r="K53" s="76">
        <f>INDEX('Omkostningsindeks og vægte'!K$20:K$445,MATCH($F53,'Omkostningsindeks og vægte'!$F$20:$F$445,0))</f>
        <v>206.50276854928018</v>
      </c>
      <c r="L53" s="77">
        <f>INDEX('Omkostningsindeks og vægte'!L$20:L$445,MATCH($F53,'Omkostningsindeks og vægte'!$F$20:$F$445,0))</f>
        <v>138.10956989288141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45566</v>
      </c>
      <c r="G54" s="76">
        <f>INDEX('Omkostningsindeks og vægte'!G$20:G$445,MATCH($F54,'Omkostningsindeks og vægte'!$F$20:$F$445,0))</f>
        <v>160.50489000000002</v>
      </c>
      <c r="H54" s="76">
        <f>INDEX('Omkostningsindeks og vægte'!H$20:H$445,MATCH($F54,'Omkostningsindeks og vægte'!$F$20:$F$445,0))</f>
        <v>156.59619238476955</v>
      </c>
      <c r="I54" s="76">
        <f>INDEX('Omkostningsindeks og vægte'!I$20:I$445,MATCH($F54,'Omkostningsindeks og vægte'!$F$20:$F$445,0))</f>
        <v>125.30295499482335</v>
      </c>
      <c r="J54" s="76">
        <f>INDEX('Omkostningsindeks og vægte'!J$20:J$445,MATCH($F54,'Omkostningsindeks og vægte'!$F$20:$F$445,0))</f>
        <v>3.05</v>
      </c>
      <c r="K54" s="76">
        <f>INDEX('Omkostningsindeks og vægte'!K$20:K$445,MATCH($F54,'Omkostningsindeks og vægte'!$F$20:$F$445,0))</f>
        <v>196.82746400885938</v>
      </c>
      <c r="L54" s="77">
        <f>INDEX('Omkostningsindeks og vægte'!L$20:L$445,MATCH($F54,'Omkostningsindeks og vægte'!$F$20:$F$445,0))</f>
        <v>138.40561736170241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45597</v>
      </c>
      <c r="G55" s="76">
        <f>INDEX('Omkostningsindeks og vægte'!G$20:G$445,MATCH($F55,'Omkostningsindeks og vægte'!$F$20:$F$445,0))</f>
        <v>160.50489000000002</v>
      </c>
      <c r="H55" s="76">
        <f>INDEX('Omkostningsindeks og vægte'!H$20:H$445,MATCH($F55,'Omkostningsindeks og vægte'!$F$20:$F$445,0))</f>
        <v>156.07114228456916</v>
      </c>
      <c r="I55" s="76">
        <f>INDEX('Omkostningsindeks og vægte'!I$20:I$445,MATCH($F55,'Omkostningsindeks og vægte'!$F$20:$F$445,0))</f>
        <v>125.2015771995201</v>
      </c>
      <c r="J55" s="76">
        <f>INDEX('Omkostningsindeks og vægte'!J$20:J$445,MATCH($F55,'Omkostningsindeks og vægte'!$F$20:$F$445,0))</f>
        <v>2.82</v>
      </c>
      <c r="K55" s="76">
        <f>INDEX('Omkostningsindeks og vægte'!K$20:K$445,MATCH($F55,'Omkostningsindeks og vægte'!$F$20:$F$445,0))</f>
        <v>188.01860465116278</v>
      </c>
      <c r="L55" s="77">
        <f>INDEX('Omkostningsindeks og vægte'!L$20:L$445,MATCH($F55,'Omkostningsindeks og vægte'!$F$20:$F$445,0))</f>
        <v>137.02187184595567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45627</v>
      </c>
      <c r="G56" s="76">
        <f>INDEX('Omkostningsindeks og vægte'!G$20:G$445,MATCH($F56,'Omkostningsindeks og vægte'!$F$20:$F$445,0))</f>
        <v>160.50489000000002</v>
      </c>
      <c r="H56" s="76">
        <f>INDEX('Omkostningsindeks og vægte'!H$20:H$445,MATCH($F56,'Omkostningsindeks og vægte'!$F$20:$F$445,0))</f>
        <v>156.98997995991985</v>
      </c>
      <c r="I56" s="76">
        <f>INDEX('Omkostningsindeks og vægte'!I$20:I$445,MATCH($F56,'Omkostningsindeks og vægte'!$F$20:$F$445,0))</f>
        <v>124.59331042770059</v>
      </c>
      <c r="J56" s="76">
        <f>INDEX('Omkostningsindeks og vægte'!J$20:J$445,MATCH($F56,'Omkostningsindeks og vægte'!$F$20:$F$445,0))</f>
        <v>2.9</v>
      </c>
      <c r="K56" s="76">
        <f>INDEX('Omkostningsindeks og vægte'!K$20:K$445,MATCH($F56,'Omkostningsindeks og vægte'!$F$20:$F$445,0))</f>
        <v>192.92846068660023</v>
      </c>
      <c r="L56" s="77">
        <f>INDEX('Omkostningsindeks og vægte'!L$20:L$445,MATCH($F56,'Omkostningsindeks og vægte'!$F$20:$F$445,0))</f>
        <v>137.71427088356899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45658</v>
      </c>
      <c r="G57" s="76">
        <f>INDEX('Omkostningsindeks og vægte'!G$20:G$445,MATCH($F57,'Omkostningsindeks og vægte'!$F$20:$F$445,0))</f>
        <v>161.11095</v>
      </c>
      <c r="H57" s="76">
        <f>INDEX('Omkostningsindeks og vægte'!H$20:H$445,MATCH($F57,'Omkostningsindeks og vægte'!$F$20:$F$445,0))</f>
        <v>156.46492985971946</v>
      </c>
      <c r="I57" s="76">
        <f>INDEX('Omkostningsindeks og vægte'!I$20:I$445,MATCH($F57,'Omkostningsindeks og vægte'!$F$20:$F$445,0))</f>
        <v>124.89744381361034</v>
      </c>
      <c r="J57" s="76">
        <f>INDEX('Omkostningsindeks og vægte'!J$20:J$445,MATCH($F57,'Omkostningsindeks og vægte'!$F$20:$F$445,0))</f>
        <v>2.67</v>
      </c>
      <c r="K57" s="76">
        <f>INDEX('Omkostningsindeks og vægte'!K$20:K$445,MATCH($F57,'Omkostningsindeks og vægte'!$F$20:$F$445,0))</f>
        <v>195.09457364341085</v>
      </c>
      <c r="L57" s="77">
        <f>INDEX('Omkostningsindeks og vægte'!L$20:L$445,MATCH($F57,'Omkostningsindeks og vægte'!$F$20:$F$445,0))</f>
        <v>138.00949547030183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45689</v>
      </c>
      <c r="G58" s="78">
        <f>INDEX('Omkostningsindeks og vægte'!G$20:G$445,MATCH($F58,'Omkostningsindeks og vægte'!$F$20:$F$445,0))</f>
        <v>161.11095</v>
      </c>
      <c r="H58" s="76">
        <f>INDEX('Omkostningsindeks og vægte'!H$20:H$445,MATCH($F58,'Omkostningsindeks og vægte'!$F$20:$F$445,0))</f>
        <v>156.07114228456916</v>
      </c>
      <c r="I58" s="76">
        <f>INDEX('Omkostningsindeks og vægte'!I$20:I$445,MATCH($F58,'Omkostningsindeks og vægte'!$F$20:$F$445,0))</f>
        <v>125.20157719952012</v>
      </c>
      <c r="J58" s="76">
        <f>INDEX('Omkostningsindeks og vægte'!J$20:J$445,MATCH($F58,'Omkostningsindeks og vægte'!$F$20:$F$445,0))</f>
        <v>2.82</v>
      </c>
      <c r="K58" s="76">
        <f>INDEX('Omkostningsindeks og vægte'!K$20:K$445,MATCH($F58,'Omkostningsindeks og vægte'!$F$20:$F$445,0))</f>
        <v>197.26068660022148</v>
      </c>
      <c r="L58" s="77">
        <f>INDEX('Omkostningsindeks og vægte'!L$20:L$445,MATCH($F58,'Omkostningsindeks og vægte'!$F$20:$F$445,0))</f>
        <v>138.4569594760396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45717</v>
      </c>
      <c r="G59" s="76">
        <f>INDEX('Omkostningsindeks og vægte'!G$20:G$445,MATCH($F59,'Omkostningsindeks og vægte'!$F$20:$F$445,0))</f>
        <v>161.11095</v>
      </c>
      <c r="H59" s="76">
        <f>INDEX('Omkostningsindeks og vægte'!H$20:H$445,MATCH($F59,'Omkostningsindeks og vægte'!$F$20:$F$445,0))</f>
        <v>156.98997995991985</v>
      </c>
      <c r="I59" s="76">
        <f>INDEX('Omkostningsindeks og vægte'!I$20:I$445,MATCH($F59,'Omkostningsindeks og vægte'!$F$20:$F$445,0))</f>
        <v>124.43144447509424</v>
      </c>
      <c r="J59" s="76">
        <f>INDEX('Omkostningsindeks og vægte'!J$20:J$445,MATCH($F59,'Omkostningsindeks og vægte'!$F$20:$F$445,0))</f>
        <v>2.73</v>
      </c>
      <c r="K59" s="76">
        <f>INDEX('Omkostningsindeks og vægte'!K$20:K$445,MATCH($F59,'Omkostningsindeks og vægte'!$F$20:$F$445,0))</f>
        <v>218.63300110741972</v>
      </c>
      <c r="L59" s="77">
        <f>INDEX('Omkostningsindeks og vægte'!L$20:L$445,MATCH($F59,'Omkostningsindeks og vægte'!$F$20:$F$445,0))</f>
        <v>140.88033549698537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45748</v>
      </c>
      <c r="G60" s="76">
        <f>INDEX('Omkostningsindeks og vægte'!G$20:G$445,MATCH($F60,'Omkostningsindeks og vægte'!$F$20:$F$445,0))</f>
        <v>161.91903000000002</v>
      </c>
      <c r="H60" s="76">
        <f>INDEX('Omkostningsindeks og vægte'!H$20:H$445,MATCH($F60,'Omkostningsindeks og vægte'!$F$20:$F$445,0))</f>
        <v>158.56513026052104</v>
      </c>
      <c r="I60" s="76">
        <f>INDEX('Omkostningsindeks og vægte'!I$20:I$445,MATCH($F60,'Omkostningsindeks og vægte'!$F$20:$F$445,0))</f>
        <v>124.21140655382972</v>
      </c>
      <c r="J60" s="76">
        <f>INDEX('Omkostningsindeks og vægte'!J$20:J$445,MATCH($F60,'Omkostningsindeks og vægte'!$F$20:$F$445,0))</f>
        <v>2.69</v>
      </c>
      <c r="K60" s="76">
        <f>INDEX('Omkostningsindeks og vægte'!K$20:K$445,MATCH($F60,'Omkostningsindeks og vægte'!$F$20:$F$445,0))</f>
        <v>216.61129568106313</v>
      </c>
      <c r="L60" s="77">
        <f>INDEX('Omkostningsindeks og vægte'!L$20:L$445,MATCH($F60,'Omkostningsindeks og vægte'!$F$20:$F$445,0))</f>
        <v>141.12450130838047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45778</v>
      </c>
      <c r="G61" s="76">
        <f>INDEX('Omkostningsindeks og vægte'!G$20:G$445,MATCH($F61,'Omkostningsindeks og vægte'!$F$20:$F$445,0))</f>
        <v>161.91903000000002</v>
      </c>
      <c r="H61" s="76">
        <f>INDEX('Omkostningsindeks og vægte'!H$20:H$445,MATCH($F61,'Omkostningsindeks og vægte'!$F$20:$F$445,0))</f>
        <v>157.77755511022045</v>
      </c>
      <c r="I61" s="76">
        <f>INDEX('Omkostningsindeks og vægte'!I$20:I$445,MATCH($F61,'Omkostningsindeks og vægte'!$F$20:$F$445,0))</f>
        <v>124.10138759319744</v>
      </c>
      <c r="J61" s="76">
        <f>INDEX('Omkostningsindeks og vægte'!J$20:J$445,MATCH($F61,'Omkostningsindeks og vægte'!$F$20:$F$445,0))</f>
        <v>2.75</v>
      </c>
      <c r="K61" s="76">
        <f>INDEX('Omkostningsindeks og vægte'!K$20:K$445,MATCH($F61,'Omkostningsindeks og vægte'!$F$20:$F$445,0))</f>
        <v>210.54617940199338</v>
      </c>
      <c r="L61" s="77">
        <f>INDEX('Omkostningsindeks og vægte'!L$20:L$445,MATCH($F61,'Omkostningsindeks og vægte'!$F$20:$F$445,0))</f>
        <v>140.41318726247795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45809</v>
      </c>
      <c r="G62" s="76">
        <f>INDEX('Omkostningsindeks og vægte'!G$20:G$445,MATCH($F62,'Omkostningsindeks og vægte'!$F$20:$F$445,0))</f>
        <v>161.91903000000002</v>
      </c>
      <c r="H62" s="76">
        <f>INDEX('Omkostningsindeks og vægte'!H$20:H$445,MATCH($F62,'Omkostningsindeks og vægte'!$F$20:$F$445,0))</f>
        <v>157.90881763527054</v>
      </c>
      <c r="I62" s="76">
        <f>INDEX('Omkostningsindeks og vægte'!I$20:I$445,MATCH($F62,'Omkostningsindeks og vægte'!$F$20:$F$445,0))</f>
        <v>126.08172888457825</v>
      </c>
      <c r="J62" s="76">
        <f>INDEX('Omkostningsindeks og vægte'!J$20:J$445,MATCH($F62,'Omkostningsindeks og vægte'!$F$20:$F$445,0))</f>
        <v>2.61</v>
      </c>
      <c r="K62" s="76">
        <f>INDEX('Omkostningsindeks og vægte'!K$20:K$445,MATCH($F62,'Omkostningsindeks og vægte'!$F$20:$F$445,0))</f>
        <v>203.32580287929127</v>
      </c>
      <c r="L62" s="77">
        <f>INDEX('Omkostningsindeks og vægte'!L$20:L$445,MATCH($F62,'Omkostningsindeks og vægte'!$F$20:$F$445,0))</f>
        <v>139.57016355223911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45839</v>
      </c>
      <c r="G63" s="76">
        <f>INDEX('Omkostningsindeks og vægte'!G$20:G$445,MATCH($F63,'Omkostningsindeks og vægte'!$F$20:$F$445,0))</f>
        <v>163.03014000000002</v>
      </c>
      <c r="H63" s="76">
        <f>INDEX('Omkostningsindeks og vægte'!H$20:H$445,MATCH($F63,'Omkostningsindeks og vægte'!$F$20:$F$445,0))</f>
        <v>158.04008016032066</v>
      </c>
      <c r="I63" s="76">
        <f>INDEX('Omkostningsindeks og vægte'!I$20:I$445,MATCH($F63,'Omkostningsindeks og vægte'!$F$20:$F$445,0))</f>
        <v>126.41178576647506</v>
      </c>
      <c r="J63" s="76">
        <f>INDEX('Omkostningsindeks og vægte'!J$20:J$445,MATCH($F63,'Omkostningsindeks og vægte'!$F$20:$F$445,0))</f>
        <v>2.67</v>
      </c>
      <c r="K63" s="76">
        <f>INDEX('Omkostningsindeks og vægte'!K$20:K$445,MATCH($F63,'Omkostningsindeks og vægte'!$F$20:$F$445,0))</f>
        <v>200.00442967884828</v>
      </c>
      <c r="L63" s="77">
        <f>INDEX('Omkostningsindeks og vægte'!L$20:L$445,MATCH($F63,'Omkostningsindeks og vægte'!$F$20:$F$445,0))</f>
        <v>139.903790679628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45870</v>
      </c>
      <c r="G64" s="76">
        <f>INDEX('Omkostningsindeks og vægte'!G$20:G$445,MATCH($F64,'Omkostningsindeks og vægte'!$F$20:$F$445,0))</f>
        <v>163.03014000000002</v>
      </c>
      <c r="H64" s="76">
        <f>INDEX('Omkostningsindeks og vægte'!H$20:H$445,MATCH($F64,'Omkostningsindeks og vægte'!$F$20:$F$445,0))</f>
        <v>158.43386773547095</v>
      </c>
      <c r="I64" s="76">
        <f>INDEX('Omkostningsindeks og vægte'!I$20:I$445,MATCH($F64,'Omkostningsindeks og vægte'!$F$20:$F$445,0))</f>
        <v>125.86169096331372</v>
      </c>
      <c r="J64" s="76">
        <f>INDEX('Omkostningsindeks og vægte'!J$20:J$445,MATCH($F64,'Omkostningsindeks og vægte'!$F$20:$F$445,0))</f>
        <v>2.75</v>
      </c>
      <c r="K64" s="76">
        <f>INDEX('Omkostningsindeks og vægte'!K$20:K$445,MATCH($F64,'Omkostningsindeks og vægte'!$F$20:$F$445,0))</f>
        <v>202.74817275747509</v>
      </c>
      <c r="L64" s="77">
        <f>INDEX('Omkostningsindeks og vægte'!L$20:L$445,MATCH($F64,'Omkostningsindeks og vægte'!$F$20:$F$445,0))</f>
        <v>140.30734386119281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45901</v>
      </c>
      <c r="G65" s="76">
        <f>INDEX('Omkostningsindeks og vægte'!G$20:G$445,MATCH($F65,'Omkostningsindeks og vægte'!$F$20:$F$445,0))</f>
        <v>163.03014000000002</v>
      </c>
      <c r="H65" s="76">
        <f>INDEX('Omkostningsindeks og vægte'!H$20:H$445,MATCH($F65,'Omkostningsindeks og vægte'!$F$20:$F$445,0))</f>
        <v>160.79659318637275</v>
      </c>
      <c r="I65" s="76">
        <f>INDEX('Omkostningsindeks og vægte'!I$20:I$445,MATCH($F65,'Omkostningsindeks og vægte'!$F$20:$F$445,0))</f>
        <v>126.30176680584279</v>
      </c>
      <c r="J65" s="76">
        <f>INDEX('Omkostningsindeks og vægte'!J$20:J$445,MATCH($F65,'Omkostningsindeks og vægte'!$F$20:$F$445,0))</f>
        <v>2.69</v>
      </c>
      <c r="K65" s="76">
        <f>INDEX('Omkostningsindeks og vægte'!K$20:K$445,MATCH($F65,'Omkostningsindeks og vægte'!$F$20:$F$445,0))</f>
        <v>208.95769656699889</v>
      </c>
      <c r="L65" s="77">
        <f>INDEX('Omkostningsindeks og vægte'!L$20:L$445,MATCH($F65,'Omkostningsindeks og vægte'!$F$20:$F$445,0))</f>
        <v>141.17554289524395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6"/>
      <c r="F66" s="92">
        <f>EDATE(F67,-1)</f>
        <v>45931</v>
      </c>
      <c r="G66" s="93">
        <f>INDEX('Omkostningsindeks og vægte'!G$20:G$445,MATCH($F66,'Omkostningsindeks og vægte'!$F$20:$F$445,0))</f>
        <v>164.54528999999999</v>
      </c>
      <c r="H66" s="93">
        <f>INDEX('Omkostningsindeks og vægte'!H$20:H$445,MATCH($F66,'Omkostningsindeks og vægte'!$F$20:$F$445,0))</f>
        <v>159.74649298597197</v>
      </c>
      <c r="I66" s="93">
        <f>INDEX('Omkostningsindeks og vægte'!I$20:I$445,MATCH($F66,'Omkostningsindeks og vægte'!$F$20:$F$445,0))</f>
        <v>124.65148239635877</v>
      </c>
      <c r="J66" s="93">
        <f>INDEX('Omkostningsindeks og vægte'!J$20:J$445,MATCH($F66,'Omkostningsindeks og vægte'!$F$20:$F$445,0))</f>
        <v>2.73</v>
      </c>
      <c r="K66" s="93">
        <f>INDEX('Omkostningsindeks og vægte'!K$20:K$445,MATCH($F66,'Omkostningsindeks og vægte'!$F$20:$F$445,0))</f>
        <v>204.33665559246955</v>
      </c>
      <c r="L66" s="94">
        <f>INDEX('Omkostningsindeks og vægte'!L$20:L$445,MATCH($F66,'Omkostningsindeks og vægte'!$F$20:$F$445,0))</f>
        <v>141.28713718984577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91" t="s">
        <v>93</v>
      </c>
      <c r="F67" s="24">
        <v>45962</v>
      </c>
      <c r="G67" s="130">
        <v>164.54528999999999</v>
      </c>
      <c r="H67" s="130">
        <v>159.74789310730091</v>
      </c>
      <c r="I67" s="130">
        <v>125.43627043388025</v>
      </c>
      <c r="J67" s="130">
        <v>2.72</v>
      </c>
      <c r="K67" s="130">
        <v>203.94979436474145</v>
      </c>
      <c r="L67" s="130">
        <v>141.30134103835832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45992</v>
      </c>
      <c r="G68" s="130">
        <v>164.54528999999999</v>
      </c>
      <c r="H68" s="130">
        <v>159.74929324090141</v>
      </c>
      <c r="I68" s="130">
        <v>126.2259993854767</v>
      </c>
      <c r="J68" s="130">
        <v>2.7100000000000004</v>
      </c>
      <c r="K68" s="130">
        <v>203.56366556365057</v>
      </c>
      <c r="L68" s="130">
        <v>141.31609004456766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46023</v>
      </c>
      <c r="G69" s="130">
        <v>164.9777704671009</v>
      </c>
      <c r="H69" s="130">
        <v>159.86861380972755</v>
      </c>
      <c r="I69" s="130">
        <v>126.32028060413981</v>
      </c>
      <c r="J69" s="130">
        <v>2.7100000000000004</v>
      </c>
      <c r="K69" s="130">
        <v>203.17826780252713</v>
      </c>
      <c r="L69" s="130">
        <v>141.52615220438437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46054</v>
      </c>
      <c r="G70" s="130">
        <v>165.41138763859743</v>
      </c>
      <c r="H70" s="130">
        <v>159.98802350194109</v>
      </c>
      <c r="I70" s="130">
        <v>126.41463224370065</v>
      </c>
      <c r="J70" s="130">
        <v>2.7100000000000004</v>
      </c>
      <c r="K70" s="130">
        <v>202.79359969732667</v>
      </c>
      <c r="L70" s="130">
        <v>141.73694194169684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46082</v>
      </c>
      <c r="G71" s="130">
        <v>165.84614450213178</v>
      </c>
      <c r="H71" s="130">
        <v>160.10752238411038</v>
      </c>
      <c r="I71" s="130">
        <v>126.50905435675827</v>
      </c>
      <c r="J71" s="130">
        <v>2.7100000000000004</v>
      </c>
      <c r="K71" s="130">
        <v>202.40965986662505</v>
      </c>
      <c r="L71" s="130">
        <v>141.94846075216694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46113</v>
      </c>
      <c r="G72" s="130">
        <v>166.28204405319866</v>
      </c>
      <c r="H72" s="130">
        <v>160.22711052285356</v>
      </c>
      <c r="I72" s="130">
        <v>126.60354699595099</v>
      </c>
      <c r="J72" s="130">
        <v>2.7100000000000004</v>
      </c>
      <c r="K72" s="130">
        <v>202.17035072567577</v>
      </c>
      <c r="L72" s="130">
        <v>142.17784154016849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46143</v>
      </c>
      <c r="G73" s="130">
        <v>166.71908929516593</v>
      </c>
      <c r="H73" s="130">
        <v>160.3467879848385</v>
      </c>
      <c r="I73" s="130">
        <v>126.6981102139565</v>
      </c>
      <c r="J73" s="130">
        <v>2.7100000000000004</v>
      </c>
      <c r="K73" s="130">
        <v>201.93132452016042</v>
      </c>
      <c r="L73" s="130">
        <v>142.40790171805449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46174</v>
      </c>
      <c r="G74" s="130">
        <v>167.15728323929531</v>
      </c>
      <c r="H74" s="130">
        <v>160.46655483678285</v>
      </c>
      <c r="I74" s="130">
        <v>126.79274406349178</v>
      </c>
      <c r="J74" s="130">
        <v>2.7100000000000004</v>
      </c>
      <c r="K74" s="130">
        <v>201.69258091556412</v>
      </c>
      <c r="L74" s="130">
        <v>142.63864291918964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46204</v>
      </c>
      <c r="G75" s="130">
        <v>167.59662890476315</v>
      </c>
      <c r="H75" s="130">
        <v>160.58641114545409</v>
      </c>
      <c r="I75" s="130">
        <v>126.88744859731322</v>
      </c>
      <c r="J75" s="130">
        <v>2.7100000000000004</v>
      </c>
      <c r="K75" s="130">
        <v>201.52181054440021</v>
      </c>
      <c r="L75" s="130">
        <v>142.87812522977418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46235</v>
      </c>
      <c r="G76" s="130">
        <v>168.03712931868122</v>
      </c>
      <c r="H76" s="130">
        <v>160.70635697766963</v>
      </c>
      <c r="I76" s="130">
        <v>126.98222386821661</v>
      </c>
      <c r="J76" s="130">
        <v>2.7100000000000004</v>
      </c>
      <c r="K76" s="130">
        <v>201.3511847621921</v>
      </c>
      <c r="L76" s="130">
        <v>143.11827549313898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46266</v>
      </c>
      <c r="G77" s="130">
        <v>168.47878751611756</v>
      </c>
      <c r="H77" s="130">
        <v>160.82639240029673</v>
      </c>
      <c r="I77" s="130">
        <v>127.07706992903715</v>
      </c>
      <c r="J77" s="130">
        <v>2.7100000000000004</v>
      </c>
      <c r="K77" s="130">
        <v>201.18070344651829</v>
      </c>
      <c r="L77" s="130">
        <v>143.35909538107188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46296</v>
      </c>
      <c r="G78" s="25">
        <v>168.92160654011738</v>
      </c>
      <c r="H78" s="25">
        <v>160.94651748025262</v>
      </c>
      <c r="I78" s="25">
        <v>127.17198683264954</v>
      </c>
      <c r="J78" s="25">
        <v>2.7100000000000004</v>
      </c>
      <c r="K78" s="25">
        <v>201.05349856884666</v>
      </c>
      <c r="L78" s="25">
        <v>143.60572134285721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46327</v>
      </c>
      <c r="G79" s="25">
        <v>169.36558944172401</v>
      </c>
      <c r="H79" s="25">
        <v>161.0667322845045</v>
      </c>
      <c r="I79" s="25">
        <v>127.26697463196794</v>
      </c>
      <c r="J79" s="25">
        <v>2.7100000000000004</v>
      </c>
      <c r="K79" s="25">
        <v>200.92637412175623</v>
      </c>
      <c r="L79" s="25">
        <v>143.85301269186141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46357</v>
      </c>
      <c r="G80" s="25">
        <v>169.81073928000001</v>
      </c>
      <c r="H80" s="25">
        <v>161.1870368800696</v>
      </c>
      <c r="I80" s="25">
        <v>127.36203337994606</v>
      </c>
      <c r="J80" s="25">
        <v>2.7100000000000004</v>
      </c>
      <c r="K80" s="25">
        <v>200.79933005439139</v>
      </c>
      <c r="L80" s="25">
        <v>144.10097112167006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/>
      <c r="G81" s="25"/>
      <c r="H81" s="25"/>
      <c r="I81" s="25"/>
      <c r="J81" s="25"/>
      <c r="K81" s="25"/>
      <c r="L81" s="25"/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/>
      <c r="G82" s="25"/>
      <c r="H82" s="25"/>
      <c r="I82" s="25"/>
      <c r="J82" s="25"/>
      <c r="K82" s="25"/>
      <c r="L82" s="25"/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/>
      <c r="G83" s="25"/>
      <c r="H83" s="25"/>
      <c r="I83" s="25"/>
      <c r="J83" s="25"/>
      <c r="K83" s="25"/>
      <c r="L83" s="25"/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/>
      <c r="G84" s="25"/>
      <c r="H84" s="25"/>
      <c r="I84" s="25"/>
      <c r="J84" s="25"/>
      <c r="K84" s="25"/>
      <c r="L84" s="25"/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/>
      <c r="G85" s="25"/>
      <c r="H85" s="25"/>
      <c r="I85" s="25"/>
      <c r="J85" s="25"/>
      <c r="K85" s="25"/>
      <c r="L85" s="25"/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/>
      <c r="G86" s="25"/>
      <c r="H86" s="25"/>
      <c r="I86" s="25"/>
      <c r="J86" s="25"/>
      <c r="K86" s="25"/>
      <c r="L86" s="25"/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/>
      <c r="G87" s="25"/>
      <c r="H87" s="25"/>
      <c r="I87" s="25"/>
      <c r="J87" s="25"/>
      <c r="K87" s="25"/>
      <c r="L87" s="25"/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orientation="portrait" verticalDpi="4" r:id="rId1"/>
  <headerFooter>
    <oddHeader>&amp;C&amp;F&amp;R&amp;D</oddHeader>
    <oddFooter>&amp;CSide &amp;P af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AA689"/>
  <sheetViews>
    <sheetView showGridLines="0" tabSelected="1" view="pageBreakPreview" topLeftCell="G5" zoomScaleNormal="100" zoomScaleSheetLayoutView="100" workbookViewId="0">
      <selection activeCell="AD230" sqref="AD230"/>
    </sheetView>
  </sheetViews>
  <sheetFormatPr defaultColWidth="12.33203125" defaultRowHeight="11.5"/>
  <cols>
    <col min="1" max="1" width="2.77734375" style="28" customWidth="1"/>
    <col min="2" max="2" width="11" style="28" customWidth="1"/>
    <col min="3" max="3" width="9.6640625" style="28" customWidth="1"/>
    <col min="4" max="4" width="1.77734375" style="4" customWidth="1"/>
    <col min="5" max="5" width="14.6640625" style="4" customWidth="1"/>
    <col min="6" max="6" width="18.109375" style="4" bestFit="1" customWidth="1"/>
    <col min="7" max="12" width="15.6640625" style="4" customWidth="1"/>
    <col min="13" max="19" width="14.6640625" style="4" customWidth="1"/>
    <col min="20" max="22" width="12.33203125" style="4"/>
    <col min="23" max="23" width="6.332031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35.15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5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6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8.2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9.75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70</v>
      </c>
      <c r="H19" s="22" t="s">
        <v>8</v>
      </c>
      <c r="I19" s="22" t="s">
        <v>9</v>
      </c>
      <c r="J19" s="22" t="s">
        <v>10</v>
      </c>
      <c r="K19" s="22" t="s">
        <v>35</v>
      </c>
      <c r="L19" s="22" t="s">
        <v>3</v>
      </c>
      <c r="M19" s="23" t="s">
        <v>12</v>
      </c>
      <c r="N19" s="6"/>
      <c r="O19" s="81" t="s">
        <v>2</v>
      </c>
      <c r="P19" s="22" t="s">
        <v>70</v>
      </c>
      <c r="Q19" s="22" t="s">
        <v>8</v>
      </c>
      <c r="R19" s="22" t="s">
        <v>9</v>
      </c>
      <c r="S19" s="22" t="s">
        <v>10</v>
      </c>
      <c r="T19" s="22" t="s">
        <v>35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t="str" cm="1">
        <f t="array" ref="H264">IF(H505="","",
H505*LOOKUP($F264,_xlfn._xlws.FILTER($F$454:$F$463,H$454:H$463&lt;&gt;""),_xlfn._xlws.FILTER(H$454:H$463,H$454:H$463&lt;&gt;"")))</f>
        <v/>
      </c>
      <c r="I264" s="58" t="str" cm="1">
        <f t="array" ref="I264">IF(I505="","",
I505*LOOKUP($F264,_xlfn._xlws.FILTER($F$454:$F$463,I$454:I$463&lt;&gt;""),_xlfn._xlws.FILTER(I$454:I$463,I$454:I$463&lt;&gt;"")))</f>
        <v/>
      </c>
      <c r="J264" s="31" t="str">
        <f t="shared" si="8"/>
        <v/>
      </c>
      <c r="K264" s="48" t="str" cm="1">
        <f t="array" ref="K264">IF(M505="","",
M505*LOOKUP($F264,_xlfn._xlws.FILTER($F$468:$F$477,G$468:G$477&lt;&gt;""),_xlfn._xlws.FILTER(G$468:G$477,G$468:G$477&lt;&gt;"")))</f>
        <v/>
      </c>
      <c r="L264" s="31" t="str">
        <f t="shared" si="9"/>
        <v/>
      </c>
      <c r="M264" s="27" t="str">
        <f t="shared" si="11"/>
        <v/>
      </c>
      <c r="N264" s="6"/>
      <c r="O264" s="24">
        <v>45962</v>
      </c>
      <c r="P264" s="57" t="str">
        <f t="shared" si="3"/>
        <v/>
      </c>
      <c r="Q264" s="57" t="str">
        <f t="shared" si="4"/>
        <v/>
      </c>
      <c r="R264" s="57" t="str">
        <f t="shared" si="5"/>
        <v/>
      </c>
      <c r="S264" s="57" t="str">
        <f t="shared" si="6"/>
        <v/>
      </c>
      <c r="T264" s="57" t="str">
        <f t="shared" si="7"/>
        <v/>
      </c>
      <c r="U264" s="27" t="str">
        <f t="shared" si="10"/>
        <v/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t="str" cm="1">
        <f t="array" ref="H265">IF(H506="","",
H506*LOOKUP($F265,_xlfn._xlws.FILTER($F$454:$F$463,H$454:H$463&lt;&gt;""),_xlfn._xlws.FILTER(H$454:H$463,H$454:H$463&lt;&gt;"")))</f>
        <v/>
      </c>
      <c r="I265" s="58" t="str" cm="1">
        <f t="array" ref="I265">IF(I506="","",
I506*LOOKUP($F265,_xlfn._xlws.FILTER($F$454:$F$463,I$454:I$463&lt;&gt;""),_xlfn._xlws.FILTER(I$454:I$463,I$454:I$463&lt;&gt;"")))</f>
        <v/>
      </c>
      <c r="J265" s="31" t="str">
        <f t="shared" si="8"/>
        <v/>
      </c>
      <c r="K265" s="48" t="str" cm="1">
        <f t="array" ref="K265">IF(M506="","",
M506*LOOKUP($F265,_xlfn._xlws.FILTER($F$468:$F$477,G$468:G$477&lt;&gt;""),_xlfn._xlws.FILTER(G$468:G$477,G$468:G$477&lt;&gt;"")))</f>
        <v/>
      </c>
      <c r="L265" s="31" t="str">
        <f t="shared" si="9"/>
        <v/>
      </c>
      <c r="M265" s="27" t="str">
        <f t="shared" si="11"/>
        <v/>
      </c>
      <c r="N265" s="6"/>
      <c r="O265" s="24">
        <v>45992</v>
      </c>
      <c r="P265" s="57" t="str">
        <f t="shared" si="3"/>
        <v/>
      </c>
      <c r="Q265" s="57" t="str">
        <f t="shared" si="4"/>
        <v/>
      </c>
      <c r="R265" s="57" t="str">
        <f t="shared" si="5"/>
        <v/>
      </c>
      <c r="S265" s="57" t="str">
        <f t="shared" si="6"/>
        <v/>
      </c>
      <c r="T265" s="57" t="str">
        <f t="shared" si="7"/>
        <v/>
      </c>
      <c r="U265" s="27" t="str">
        <f t="shared" si="10"/>
        <v/>
      </c>
      <c r="V265" s="6"/>
      <c r="W265" s="6"/>
    </row>
    <row r="266" spans="5:23" ht="13.5" hidden="1" customHeight="1">
      <c r="E266" s="6"/>
      <c r="F266" s="24">
        <v>46023</v>
      </c>
      <c r="G266" s="46" t="str" cm="1">
        <f t="array" ref="G266">IF(G507="","",
G507*LOOKUP($F266,_xlfn._xlws.FILTER($F$454:$F$463,G$454:G$463&lt;&gt;""),_xlfn._xlws.FILTER(G$454:G$463,G$454:G$463&lt;&gt;"")))</f>
        <v/>
      </c>
      <c r="H266" s="46" t="str" cm="1">
        <f t="array" ref="H266">IF(H507="","",
H507*LOOKUP($F266,_xlfn._xlws.FILTER($F$454:$F$463,H$454:H$463&lt;&gt;""),_xlfn._xlws.FILTER(H$454:H$463,H$454:H$463&lt;&gt;"")))</f>
        <v/>
      </c>
      <c r="I266" s="58" t="str" cm="1">
        <f t="array" ref="I266">IF(I507="","",
I507*LOOKUP($F266,_xlfn._xlws.FILTER($F$454:$F$463,I$454:I$463&lt;&gt;""),_xlfn._xlws.FILTER(I$454:I$463,I$454:I$463&lt;&gt;"")))</f>
        <v/>
      </c>
      <c r="J266" s="31" t="str">
        <f t="shared" si="8"/>
        <v/>
      </c>
      <c r="K266" s="48" t="str" cm="1">
        <f t="array" ref="K266">IF(M507="","",
M507*LOOKUP($F266,_xlfn._xlws.FILTER($F$468:$F$477,G$468:G$477&lt;&gt;""),_xlfn._xlws.FILTER(G$468:G$477,G$468:G$477&lt;&gt;"")))</f>
        <v/>
      </c>
      <c r="L266" s="31" t="str">
        <f t="shared" si="9"/>
        <v/>
      </c>
      <c r="M266" s="27" t="str">
        <f t="shared" si="11"/>
        <v/>
      </c>
      <c r="N266" s="6"/>
      <c r="O266" s="24">
        <v>46023</v>
      </c>
      <c r="P266" s="57" t="str">
        <f t="shared" si="3"/>
        <v/>
      </c>
      <c r="Q266" s="57" t="str">
        <f t="shared" si="4"/>
        <v/>
      </c>
      <c r="R266" s="57" t="str">
        <f t="shared" si="5"/>
        <v/>
      </c>
      <c r="S266" s="57" t="str">
        <f t="shared" si="6"/>
        <v/>
      </c>
      <c r="T266" s="57" t="str">
        <f t="shared" si="7"/>
        <v/>
      </c>
      <c r="U266" s="27" t="str">
        <f t="shared" si="10"/>
        <v/>
      </c>
      <c r="V266" s="6"/>
      <c r="W266" s="6"/>
    </row>
    <row r="267" spans="5:23" ht="13.5" hidden="1" customHeight="1">
      <c r="E267" s="6"/>
      <c r="F267" s="24">
        <v>46054</v>
      </c>
      <c r="G267" s="46" t="str" cm="1">
        <f t="array" ref="G267">IF(G508="","",
G508*LOOKUP($F267,_xlfn._xlws.FILTER($F$454:$F$463,G$454:G$463&lt;&gt;""),_xlfn._xlws.FILTER(G$454:G$463,G$454:G$463&lt;&gt;"")))</f>
        <v/>
      </c>
      <c r="H267" s="46" t="str" cm="1">
        <f t="array" ref="H267">IF(H508="","",
H508*LOOKUP($F267,_xlfn._xlws.FILTER($F$454:$F$463,H$454:H$463&lt;&gt;""),_xlfn._xlws.FILTER(H$454:H$463,H$454:H$463&lt;&gt;"")))</f>
        <v/>
      </c>
      <c r="I267" s="58" t="str" cm="1">
        <f t="array" ref="I267">IF(I508="","",
I508*LOOKUP($F267,_xlfn._xlws.FILTER($F$454:$F$463,I$454:I$463&lt;&gt;""),_xlfn._xlws.FILTER(I$454:I$463,I$454:I$463&lt;&gt;"")))</f>
        <v/>
      </c>
      <c r="J267" s="31" t="str">
        <f t="shared" si="8"/>
        <v/>
      </c>
      <c r="K267" s="48" t="str" cm="1">
        <f t="array" ref="K267">IF(M508="","",
M508*LOOKUP($F267,_xlfn._xlws.FILTER($F$468:$F$477,G$468:G$477&lt;&gt;""),_xlfn._xlws.FILTER(G$468:G$477,G$468:G$477&lt;&gt;"")))</f>
        <v/>
      </c>
      <c r="L267" s="31" t="str">
        <f t="shared" si="9"/>
        <v/>
      </c>
      <c r="M267" s="27" t="str">
        <f t="shared" si="11"/>
        <v/>
      </c>
      <c r="N267" s="6"/>
      <c r="O267" s="24">
        <v>46054</v>
      </c>
      <c r="P267" s="57" t="str">
        <f t="shared" si="3"/>
        <v/>
      </c>
      <c r="Q267" s="57" t="str">
        <f t="shared" si="4"/>
        <v/>
      </c>
      <c r="R267" s="57" t="str">
        <f t="shared" si="5"/>
        <v/>
      </c>
      <c r="S267" s="57" t="str">
        <f t="shared" si="6"/>
        <v/>
      </c>
      <c r="T267" s="57" t="str">
        <f t="shared" si="7"/>
        <v/>
      </c>
      <c r="U267" s="27" t="str">
        <f t="shared" si="10"/>
        <v/>
      </c>
      <c r="V267" s="6"/>
      <c r="W267" s="6"/>
    </row>
    <row r="268" spans="5:23" ht="13.5" hidden="1" customHeight="1">
      <c r="E268" s="6"/>
      <c r="F268" s="24">
        <v>46082</v>
      </c>
      <c r="G268" s="46" t="str" cm="1">
        <f t="array" ref="G268">IF(G509="","",
G509*LOOKUP($F268,_xlfn._xlws.FILTER($F$454:$F$463,G$454:G$463&lt;&gt;""),_xlfn._xlws.FILTER(G$454:G$463,G$454:G$463&lt;&gt;"")))</f>
        <v/>
      </c>
      <c r="H268" s="46" t="str" cm="1">
        <f t="array" ref="H268">IF(H509="","",
H509*LOOKUP($F268,_xlfn._xlws.FILTER($F$454:$F$463,H$454:H$463&lt;&gt;""),_xlfn._xlws.FILTER(H$454:H$463,H$454:H$463&lt;&gt;"")))</f>
        <v/>
      </c>
      <c r="I268" s="58" t="str" cm="1">
        <f t="array" ref="I268">IF(I509="","",
I509*LOOKUP($F268,_xlfn._xlws.FILTER($F$454:$F$463,I$454:I$463&lt;&gt;""),_xlfn._xlws.FILTER(I$454:I$463,I$454:I$463&lt;&gt;"")))</f>
        <v/>
      </c>
      <c r="J268" s="31" t="str">
        <f t="shared" si="8"/>
        <v/>
      </c>
      <c r="K268" s="48" t="str" cm="1">
        <f t="array" ref="K268">IF(M509="","",
M509*LOOKUP($F268,_xlfn._xlws.FILTER($F$468:$F$477,G$468:G$477&lt;&gt;""),_xlfn._xlws.FILTER(G$468:G$477,G$468:G$477&lt;&gt;"")))</f>
        <v/>
      </c>
      <c r="L268" s="31" t="str">
        <f t="shared" si="9"/>
        <v/>
      </c>
      <c r="M268" s="27" t="str">
        <f t="shared" si="11"/>
        <v/>
      </c>
      <c r="N268" s="6"/>
      <c r="O268" s="24">
        <v>46082</v>
      </c>
      <c r="P268" s="57" t="str">
        <f t="shared" si="3"/>
        <v/>
      </c>
      <c r="Q268" s="57" t="str">
        <f t="shared" si="4"/>
        <v/>
      </c>
      <c r="R268" s="57" t="str">
        <f t="shared" si="5"/>
        <v/>
      </c>
      <c r="S268" s="57" t="str">
        <f t="shared" si="6"/>
        <v/>
      </c>
      <c r="T268" s="57" t="str">
        <f t="shared" si="7"/>
        <v/>
      </c>
      <c r="U268" s="27" t="str">
        <f t="shared" si="10"/>
        <v/>
      </c>
      <c r="V268" s="6"/>
      <c r="W268" s="6"/>
    </row>
    <row r="269" spans="5:23" ht="13.5" hidden="1" customHeight="1">
      <c r="E269" s="6"/>
      <c r="F269" s="24">
        <v>46113</v>
      </c>
      <c r="G269" s="46" t="str" cm="1">
        <f t="array" ref="G269">IF(G510="","",
G510*LOOKUP($F269,_xlfn._xlws.FILTER($F$454:$F$463,G$454:G$463&lt;&gt;""),_xlfn._xlws.FILTER(G$454:G$463,G$454:G$463&lt;&gt;"")))</f>
        <v/>
      </c>
      <c r="H269" s="46" t="str" cm="1">
        <f t="array" ref="H269">IF(H510="","",
H510*LOOKUP($F269,_xlfn._xlws.FILTER($F$454:$F$463,H$454:H$463&lt;&gt;""),_xlfn._xlws.FILTER(H$454:H$463,H$454:H$463&lt;&gt;"")))</f>
        <v/>
      </c>
      <c r="I269" s="58" t="str" cm="1">
        <f t="array" ref="I269">IF(I510="","",
I510*LOOKUP($F269,_xlfn._xlws.FILTER($F$454:$F$463,I$454:I$463&lt;&gt;""),_xlfn._xlws.FILTER(I$454:I$463,I$454:I$463&lt;&gt;"")))</f>
        <v/>
      </c>
      <c r="J269" s="31" t="str">
        <f t="shared" si="8"/>
        <v/>
      </c>
      <c r="K269" s="48" t="str" cm="1">
        <f t="array" ref="K269">IF(M510="","",
M510*LOOKUP($F269,_xlfn._xlws.FILTER($F$468:$F$477,G$468:G$477&lt;&gt;""),_xlfn._xlws.FILTER(G$468:G$477,G$468:G$477&lt;&gt;"")))</f>
        <v/>
      </c>
      <c r="L269" s="31" t="str">
        <f t="shared" si="9"/>
        <v/>
      </c>
      <c r="M269" s="27" t="str">
        <f t="shared" si="11"/>
        <v/>
      </c>
      <c r="N269" s="6"/>
      <c r="O269" s="24">
        <v>46113</v>
      </c>
      <c r="P269" s="57" t="str">
        <f t="shared" si="3"/>
        <v/>
      </c>
      <c r="Q269" s="57" t="str">
        <f t="shared" si="4"/>
        <v/>
      </c>
      <c r="R269" s="57" t="str">
        <f t="shared" si="5"/>
        <v/>
      </c>
      <c r="S269" s="57" t="str">
        <f t="shared" si="6"/>
        <v/>
      </c>
      <c r="T269" s="57" t="str">
        <f t="shared" si="7"/>
        <v/>
      </c>
      <c r="U269" s="27" t="str">
        <f t="shared" si="10"/>
        <v/>
      </c>
      <c r="V269" s="6"/>
      <c r="W269" s="6"/>
    </row>
    <row r="270" spans="5:23" ht="13.5" hidden="1" customHeight="1">
      <c r="E270" s="6"/>
      <c r="F270" s="24">
        <v>46143</v>
      </c>
      <c r="G270" s="46" t="str" cm="1">
        <f t="array" ref="G270">IF(G511="","",
G511*LOOKUP($F270,_xlfn._xlws.FILTER($F$454:$F$463,G$454:G$463&lt;&gt;""),_xlfn._xlws.FILTER(G$454:G$463,G$454:G$463&lt;&gt;"")))</f>
        <v/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hidden="1" customHeight="1">
      <c r="E271" s="6"/>
      <c r="F271" s="24">
        <v>46174</v>
      </c>
      <c r="G271" s="46" t="str" cm="1">
        <f t="array" ref="G271">IF(G512="","",
G512*LOOKUP($F271,_xlfn._xlws.FILTER($F$454:$F$463,G$454:G$463&lt;&gt;""),_xlfn._xlws.FILTER(G$454:G$463,G$454:G$463&lt;&gt;"")))</f>
        <v/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hidden="1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hidden="1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hidden="1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5">
      <c r="E450" s="6"/>
      <c r="F450" s="35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85</v>
      </c>
      <c r="G453" s="82" t="s">
        <v>70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/>
      <c r="G456" s="87"/>
      <c r="H456" s="87"/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86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87</v>
      </c>
      <c r="G466" s="82" t="s">
        <v>35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24" t="s">
        <v>85</v>
      </c>
      <c r="G467" s="85" t="s">
        <v>35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47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66"/>
      <c r="G469" s="63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 ht="6.75" customHeigh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89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90</v>
      </c>
      <c r="G481" s="9"/>
      <c r="H481" s="9"/>
      <c r="I481" s="9"/>
      <c r="J481" s="9"/>
      <c r="K481" s="6"/>
      <c r="L481" s="41" t="s">
        <v>91</v>
      </c>
      <c r="M481" s="6"/>
      <c r="N481" s="6"/>
      <c r="O481" s="6"/>
      <c r="P481" s="42" t="s">
        <v>92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70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35</v>
      </c>
      <c r="N482" s="6"/>
      <c r="O482" s="39"/>
      <c r="P482" s="45" t="s">
        <v>2</v>
      </c>
      <c r="Q482" s="51" t="s">
        <v>70</v>
      </c>
      <c r="R482" s="51" t="s">
        <v>8</v>
      </c>
      <c r="S482" s="51" t="s">
        <v>9</v>
      </c>
      <c r="T482" s="51" t="s">
        <v>10</v>
      </c>
      <c r="U482" s="51" t="s">
        <v>35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/>
      <c r="I505" s="25"/>
      <c r="J505" s="25"/>
      <c r="K505" s="6"/>
      <c r="L505" s="24">
        <v>45962</v>
      </c>
      <c r="M505" s="25"/>
      <c r="N505" s="6"/>
      <c r="O505" s="6"/>
      <c r="P505" s="24">
        <v>45962</v>
      </c>
      <c r="Q505" s="25">
        <v>51.515000000000001</v>
      </c>
      <c r="R505" s="25"/>
      <c r="S505" s="25"/>
      <c r="T505" s="25"/>
      <c r="U505" s="25"/>
      <c r="V505" s="70"/>
      <c r="W505" s="6"/>
    </row>
    <row r="506" spans="5:23">
      <c r="E506" s="6"/>
      <c r="F506" s="24">
        <v>45992</v>
      </c>
      <c r="G506" s="25">
        <v>162.9</v>
      </c>
      <c r="H506" s="25"/>
      <c r="I506" s="25"/>
      <c r="J506" s="25"/>
      <c r="K506" s="6"/>
      <c r="L506" s="24">
        <v>45992</v>
      </c>
      <c r="M506" s="25"/>
      <c r="N506" s="6"/>
      <c r="O506" s="6"/>
      <c r="P506" s="24">
        <v>45992</v>
      </c>
      <c r="Q506" s="25">
        <v>51.515000000000001</v>
      </c>
      <c r="R506" s="25"/>
      <c r="S506" s="25"/>
      <c r="T506" s="25"/>
      <c r="U506" s="25"/>
      <c r="V506" s="70"/>
      <c r="W506" s="6"/>
    </row>
    <row r="507" spans="5:23">
      <c r="E507" s="6"/>
      <c r="F507" s="24">
        <v>46023</v>
      </c>
      <c r="G507" s="25"/>
      <c r="H507" s="25"/>
      <c r="I507" s="25"/>
      <c r="J507" s="25"/>
      <c r="K507" s="6"/>
      <c r="L507" s="24">
        <v>46023</v>
      </c>
      <c r="M507" s="25"/>
      <c r="N507" s="6"/>
      <c r="O507" s="6"/>
      <c r="P507" s="24">
        <v>46023</v>
      </c>
      <c r="Q507" s="25"/>
      <c r="R507" s="25"/>
      <c r="S507" s="25"/>
      <c r="T507" s="25"/>
      <c r="U507" s="25"/>
      <c r="V507" s="70"/>
      <c r="W507" s="6"/>
    </row>
    <row r="508" spans="5:23">
      <c r="E508" s="6"/>
      <c r="F508" s="24">
        <v>46054</v>
      </c>
      <c r="G508" s="25"/>
      <c r="H508" s="25"/>
      <c r="I508" s="25"/>
      <c r="J508" s="25"/>
      <c r="K508" s="6"/>
      <c r="L508" s="24">
        <v>46054</v>
      </c>
      <c r="M508" s="25"/>
      <c r="N508" s="6"/>
      <c r="O508" s="6"/>
      <c r="P508" s="24">
        <v>46054</v>
      </c>
      <c r="Q508" s="25"/>
      <c r="R508" s="25"/>
      <c r="S508" s="25"/>
      <c r="T508" s="25"/>
      <c r="U508" s="25"/>
      <c r="V508" s="70"/>
      <c r="W508" s="6"/>
    </row>
    <row r="509" spans="5:23">
      <c r="E509" s="6"/>
      <c r="F509" s="24">
        <v>46082</v>
      </c>
      <c r="G509" s="25"/>
      <c r="H509" s="25"/>
      <c r="I509" s="25"/>
      <c r="J509" s="25"/>
      <c r="K509" s="6"/>
      <c r="L509" s="24">
        <v>46082</v>
      </c>
      <c r="M509" s="25"/>
      <c r="N509" s="6"/>
      <c r="O509" s="6"/>
      <c r="P509" s="24">
        <v>46082</v>
      </c>
      <c r="Q509" s="25"/>
      <c r="R509" s="25"/>
      <c r="S509" s="25"/>
      <c r="T509" s="25"/>
      <c r="U509" s="25"/>
      <c r="V509" s="70"/>
      <c r="W509" s="6"/>
    </row>
    <row r="510" spans="5:23">
      <c r="E510" s="6"/>
      <c r="F510" s="24">
        <v>46113</v>
      </c>
      <c r="G510" s="25"/>
      <c r="H510" s="25"/>
      <c r="I510" s="25"/>
      <c r="J510" s="25"/>
      <c r="K510" s="6"/>
      <c r="L510" s="24">
        <v>46113</v>
      </c>
      <c r="M510" s="25"/>
      <c r="N510" s="6"/>
      <c r="O510" s="6"/>
      <c r="P510" s="24">
        <v>46113</v>
      </c>
      <c r="Q510" s="25"/>
      <c r="R510" s="25"/>
      <c r="S510" s="25"/>
      <c r="T510" s="25"/>
      <c r="U510" s="25"/>
      <c r="V510" s="70"/>
      <c r="W510" s="6"/>
    </row>
    <row r="511" spans="5:23">
      <c r="E511" s="6"/>
      <c r="F511" s="24">
        <v>46143</v>
      </c>
      <c r="G511" s="25"/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/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/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/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 hidden="1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 hidden="1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 hidden="1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 hidden="1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 hidden="1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 hidden="1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 hidden="1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 hidden="1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 hidden="1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 hidden="1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 hidden="1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 hidden="1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verticalDpi="4" r:id="rId1"/>
  <headerFooter>
    <oddHeader>&amp;C&amp;F&amp;R&amp;D</oddHeader>
    <oddFooter>&amp;CSide &amp;P af &amp;N&amp;R&amp;A</oddFooter>
  </headerFooter>
  <rowBreaks count="1" manualBreakCount="1">
    <brk id="448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topLeftCell="A56" zoomScale="60" zoomScaleNormal="100" workbookViewId="0">
      <selection activeCell="U80" sqref="U80"/>
    </sheetView>
  </sheetViews>
  <sheetFormatPr defaultColWidth="12.33203125" defaultRowHeight="11.5"/>
  <cols>
    <col min="1" max="1" width="2.77734375" style="28" customWidth="1"/>
    <col min="2" max="2" width="11" style="28" customWidth="1"/>
    <col min="3" max="3" width="9.6640625" style="28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5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5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5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4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4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72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94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4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4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70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69</v>
      </c>
      <c r="G39" s="3" t="s">
        <v>68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95</v>
      </c>
      <c r="H40" s="3"/>
      <c r="I40" s="3"/>
      <c r="J40" s="3" t="s">
        <v>30</v>
      </c>
      <c r="K40" s="3" t="s">
        <v>31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96</v>
      </c>
      <c r="H41" s="3"/>
      <c r="I41" s="3"/>
      <c r="J41" s="3" t="s">
        <v>30</v>
      </c>
      <c r="K41" s="3" t="s">
        <v>31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32</v>
      </c>
      <c r="H42" s="37"/>
      <c r="I42" s="37"/>
      <c r="J42" s="37" t="s">
        <v>30</v>
      </c>
      <c r="K42" s="37" t="s">
        <v>31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33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34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35</v>
      </c>
      <c r="G48" s="3" t="s">
        <v>36</v>
      </c>
      <c r="H48" s="3"/>
      <c r="I48" s="3"/>
      <c r="J48" s="3" t="s">
        <v>30</v>
      </c>
      <c r="K48" s="3" t="s">
        <v>31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37</v>
      </c>
      <c r="G49" s="3" t="s">
        <v>29</v>
      </c>
      <c r="H49" s="3"/>
      <c r="I49" s="3"/>
      <c r="J49" s="3" t="s">
        <v>30</v>
      </c>
      <c r="K49" s="3" t="s">
        <v>31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73</v>
      </c>
      <c r="G50" s="3" t="s">
        <v>74</v>
      </c>
      <c r="H50" s="3"/>
      <c r="I50" s="3"/>
      <c r="J50" s="3" t="s">
        <v>30</v>
      </c>
      <c r="K50" s="3" t="s">
        <v>31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38</v>
      </c>
      <c r="G51" s="3" t="s">
        <v>39</v>
      </c>
      <c r="H51" s="3"/>
      <c r="I51" s="3"/>
      <c r="J51" s="3" t="s">
        <v>30</v>
      </c>
      <c r="K51" s="3" t="s">
        <v>31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40</v>
      </c>
      <c r="G52" s="3" t="s">
        <v>41</v>
      </c>
      <c r="H52" s="3"/>
      <c r="I52" s="3"/>
      <c r="J52" s="3" t="s">
        <v>30</v>
      </c>
      <c r="K52" s="3" t="s">
        <v>31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42</v>
      </c>
      <c r="H53" s="37"/>
      <c r="I53" s="37"/>
      <c r="J53" s="37" t="s">
        <v>30</v>
      </c>
      <c r="K53" s="37" t="s">
        <v>31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43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4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19">
        <v>3</v>
      </c>
      <c r="F57" s="20" t="s">
        <v>44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45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4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47</v>
      </c>
      <c r="H63" s="104"/>
      <c r="I63" s="104"/>
      <c r="J63" s="104" t="s">
        <v>48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47</v>
      </c>
      <c r="H64" s="104"/>
      <c r="I64" s="104"/>
      <c r="J64" s="104" t="s">
        <v>49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50</v>
      </c>
      <c r="H65" s="104"/>
      <c r="I65" s="104"/>
      <c r="J65" s="104" t="s">
        <v>51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50</v>
      </c>
      <c r="H66" s="104"/>
      <c r="I66" s="104"/>
      <c r="J66" s="104" t="s">
        <v>52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91"/>
      <c r="F67" s="103">
        <v>42339</v>
      </c>
      <c r="G67" s="104" t="s">
        <v>53</v>
      </c>
      <c r="H67" s="104"/>
      <c r="I67" s="104"/>
      <c r="J67" s="104" t="s">
        <v>54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91"/>
      <c r="F68" s="103">
        <v>43525</v>
      </c>
      <c r="G68" s="104" t="s">
        <v>50</v>
      </c>
      <c r="H68" s="104"/>
      <c r="I68" s="104"/>
      <c r="J68" s="104" t="s">
        <v>75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4">
      <c r="A69" s="2"/>
      <c r="B69" s="2"/>
      <c r="C69" s="3"/>
      <c r="D69" s="3"/>
      <c r="E69" s="91"/>
      <c r="F69" s="103">
        <v>45658</v>
      </c>
      <c r="G69" s="104" t="s">
        <v>76</v>
      </c>
      <c r="H69" s="104"/>
      <c r="I69" s="104"/>
      <c r="J69" s="104" t="s">
        <v>77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4">
      <c r="A70" s="2"/>
      <c r="B70" s="2"/>
      <c r="C70" s="3"/>
      <c r="D70" s="3"/>
      <c r="E70" s="91"/>
      <c r="F70" s="103">
        <v>45717</v>
      </c>
      <c r="G70" s="104" t="s">
        <v>76</v>
      </c>
      <c r="H70" s="104"/>
      <c r="I70" s="104"/>
      <c r="J70" s="104" t="s">
        <v>78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4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79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4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80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4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81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4">
      <c r="A74" s="2"/>
      <c r="B74" s="2"/>
      <c r="C74" s="3"/>
      <c r="D74" s="3"/>
      <c r="E74" s="91"/>
      <c r="F74" s="103">
        <v>45717</v>
      </c>
      <c r="G74" s="104" t="s">
        <v>50</v>
      </c>
      <c r="H74" s="104"/>
      <c r="I74" s="104"/>
      <c r="J74" s="104" t="s">
        <v>82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4">
      <c r="A75" s="2"/>
      <c r="B75" s="2"/>
      <c r="C75" s="3"/>
      <c r="D75" s="3"/>
      <c r="E75" s="91"/>
      <c r="F75" s="103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4">
      <c r="A76" s="2"/>
      <c r="B76" s="2"/>
      <c r="C76" s="3"/>
      <c r="D76" s="3"/>
      <c r="E76" s="91"/>
      <c r="F76" s="103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4">
      <c r="A77" s="2"/>
      <c r="B77" s="2"/>
      <c r="C77" s="3"/>
      <c r="D77" s="3"/>
      <c r="E77" s="91"/>
      <c r="F77" s="103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4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4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4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4">
      <c r="A89" s="2"/>
      <c r="B89" s="2"/>
      <c r="C89" s="3"/>
      <c r="D89" s="3"/>
      <c r="E89" s="19">
        <v>4</v>
      </c>
      <c r="F89" s="20" t="s">
        <v>55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56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4">
      <c r="A92" s="2"/>
      <c r="B92" s="2"/>
      <c r="C92" s="3"/>
      <c r="D92" s="3"/>
      <c r="E92" s="19"/>
      <c r="F92" s="110" t="s">
        <v>57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58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59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60</v>
      </c>
      <c r="I97" s="128" t="s">
        <v>2</v>
      </c>
      <c r="J97" s="72"/>
      <c r="K97" s="113" t="s">
        <v>61</v>
      </c>
      <c r="L97" s="99"/>
      <c r="M97" s="113" t="s">
        <v>62</v>
      </c>
      <c r="N97" s="113" t="s">
        <v>63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64</v>
      </c>
      <c r="G98" s="115"/>
      <c r="H98" s="116" t="s">
        <v>50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64</v>
      </c>
      <c r="G99" s="115"/>
      <c r="H99" s="116" t="s">
        <v>50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64</v>
      </c>
      <c r="G100" s="115"/>
      <c r="H100" s="116" t="s">
        <v>50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64</v>
      </c>
      <c r="G101" s="115"/>
      <c r="H101" s="116" t="s">
        <v>47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64</v>
      </c>
      <c r="G102" s="115"/>
      <c r="H102" s="116" t="s">
        <v>47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65</v>
      </c>
      <c r="G103" s="115"/>
      <c r="H103" s="116" t="s">
        <v>47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65</v>
      </c>
      <c r="G104" s="115"/>
      <c r="H104" s="116" t="s">
        <v>47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65</v>
      </c>
      <c r="G105" s="115"/>
      <c r="H105" s="116" t="s">
        <v>47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65</v>
      </c>
      <c r="G106" s="115"/>
      <c r="H106" s="116" t="s">
        <v>47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65</v>
      </c>
      <c r="G107" s="115"/>
      <c r="H107" s="116" t="s">
        <v>47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verticalDpi="4" r:id="rId1"/>
  <headerFooter>
    <oddHeader>&amp;C&amp;F&amp;R&amp;D</oddHeader>
    <oddFooter>&amp;CSide &amp;P af &amp;N&amp;R&amp;A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</vt:i4>
      </vt:variant>
    </vt:vector>
  </HeadingPairs>
  <TitlesOfParts>
    <vt:vector size="8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2025-09-17T07:28:02Z</cp:lastPrinted>
  <dcterms:created xsi:type="dcterms:W3CDTF">2024-09-24T07:20:07Z</dcterms:created>
  <dcterms:modified xsi:type="dcterms:W3CDTF">2025-09-22T06:56:03Z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